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şlangıç" sheetId="1" state="visible" r:id="rId1"/>
    <sheet xmlns:r="http://schemas.openxmlformats.org/officeDocument/2006/relationships" name="Programlar" sheetId="2" state="visible" r:id="rId2"/>
    <sheet xmlns:r="http://schemas.openxmlformats.org/officeDocument/2006/relationships" name="Bütçe" sheetId="3" state="visible" r:id="rId3"/>
    <sheet xmlns:r="http://schemas.openxmlformats.org/officeDocument/2006/relationships" name="Uygunluk" sheetId="4" state="visible" r:id="rId4"/>
    <sheet xmlns:r="http://schemas.openxmlformats.org/officeDocument/2006/relationships" name="Göstergeler" sheetId="5" state="visible" r:id="rId5"/>
    <sheet xmlns:r="http://schemas.openxmlformats.org/officeDocument/2006/relationships" name="Kilometre taşları" sheetId="6" state="visible" r:id="rId6"/>
    <sheet xmlns:r="http://schemas.openxmlformats.org/officeDocument/2006/relationships" name="Kaynaklar" sheetId="7" state="visible" r:id="rId7"/>
  </sheets>
  <definedNames>
    <definedName name="_xlnm._FilterDatabase" localSheetId="1" hidden="1">'Programlar'!$A$1:$Q$50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Batı Avrupa Teşvik ve Vergi İndirimi Paketi</t>
        </is>
      </c>
    </row>
    <row r="2" ht="46" customHeight="1">
      <c r="A2" s="2" t="inlineStr">
        <is>
          <t>Almanya, İtalya, İspanya, Portekiz, Hollanda, Belçika, Avusturya, İsveç, Danimarka, Finlandiya, İsviçre ve Türkiye'de yaklaşık 30.000 ila 300.000 EUR arasındaki bir makine izleme, MES, IIoT veya enerji sayaçlama projesini taşıyabilecek, bulunan her enstrüman — ilan edilen oranı net maliyete çeviren bütçe aritmetiğiyle birlikte.</t>
        </is>
      </c>
    </row>
    <row r="4">
      <c r="A4" s="3" t="inlineStr">
        <is>
          <t>Bu çalışma kitabı nasıl kullanılır</t>
        </is>
      </c>
    </row>
    <row r="5" ht="30" customHeight="1">
      <c r="A5" s="4" t="inlineStr">
        <is>
          <t>1. Programlar: ülkenizi bulun. Her satır oranı, alt ve üst sınırı, 22 Eylül 2026 itibarıyla durumu, resmî URL'yi ve kaynaktaki tarihi taşır. Kapanmış ve sona ermiş programlar da dahildir ve işaretlenmiştir, çünkü hâlâ soruluyorlar.</t>
        </is>
      </c>
    </row>
    <row r="6" ht="30" customHeight="1">
      <c r="A6" s="4" t="inlineStr">
        <is>
          <t>2. Bir rakamı kullanmadan önce Notlar sütununu okuyun. Araştırmanın bir değeri saptayamadığı yerde bunu söyler; iki resmî kaynak çelişiyorsa her ikisi de gösterilir. Burada hiçbir şey tahmin değildir.</t>
        </is>
      </c>
    </row>
    <row r="7" ht="30" customHeight="1">
      <c r="A7" s="4" t="inlineStr">
        <is>
          <t>3. Bütçe: açılır listeden bir program seçin. Oran, tavanlar, para birimi ve enstrüman türü Programlar sayfasından çekilir. Maliyet kalemlerinizi ve işaretleri girin; sayfa uygun maliyet tabanını, destek tutarını, net maliyetinizi ve etkin destek oranını verir.</t>
        </is>
      </c>
    </row>
    <row r="8" ht="30" customHeight="1">
      <c r="A8" s="4" t="inlineStr">
        <is>
          <t>4. Uygunluk: kontrol listesini baştan sona işleyin. Bunlar bir başvuruya karar veren koşullardır — ve bir başvuruyu sonradan geçersiz kılan usul kapıları (ön bildirim, prenotazione, işe başlama, de minimis).</t>
        </is>
      </c>
    </row>
    <row r="9" ht="30" customHeight="1">
      <c r="A9" s="4" t="inlineStr">
        <is>
          <t>5. Göstergeler: bugün ölçtüğünüz referans değeri ve taahhüt ettiğiniz hedefi; yöntemi, veri kaynağını, örnekleme aralığını, veriyi ne kadar sakladığınızı ve bir doğrulayıcıya ne göstereceğinizi belirtin. Değerlendiriciler ölçülebilir ve doğrulanabilir göstergelere puan verir — ve yıllar sonraki bir doğrulama ziyareti aynı rakamları yeniden ister.</t>
        </is>
      </c>
    </row>
    <row r="10" ht="30" customHeight="1">
      <c r="A10" s="4" t="inlineStr">
        <is>
          <t>6. Kilometre taşları: projeyi, referans değer hiçbir şey sipariş edilmeden önce ölçülecek ve sonuç daha sonra aynı biçimde ölçülecek şekilde planlayın. Sipariş referans değerden önce gelirse sayfa bunu işaretler.</t>
        </is>
      </c>
    </row>
    <row r="11" ht="30" customHeight="1">
      <c r="A11" s="4" t="inlineStr">
        <is>
          <t>7. Kaynaklar: resmî ya da ikincil olarak derecelendirilmiş her URL, kaynakta görünen tarih veya okunduğu tarihle birlikte.</t>
        </is>
      </c>
    </row>
    <row r="13">
      <c r="A13" s="4" t="inlineStr">
        <is>
          <t>Gölgeli hücreleri siz doldurursunuz. Gri zeminli hücreler hesaplanır — üzerine yazmayın.</t>
        </is>
      </c>
    </row>
    <row r="14" ht="44" customHeight="1">
      <c r="A14" s="5" t="inlineStr">
        <is>
          <t>Bu bir planlama aracıdır, teşvik danışmanlığı değildir. Oranlar, tavanlar ve uygun maliyet listeleri değişir, bütçeler yıl ortasında tükenir ve çağrı dokümanı her zaman esas alınır. Herhangi bir taahhüde girmeden önce kurumun kendi sayfasındaki güncel çağrıyı kontrol edin.</t>
        </is>
      </c>
    </row>
    <row r="15">
      <c r="A15" s="4" t="inlineStr">
        <is>
          <t>22 Eylül 2026 itibarıyla durum. Program kuralları, oranlar ve istatistikler değişir — buradaki herhangi bir rakama dayanmadan önce resmî kaynağı kontrol edin.</t>
        </is>
      </c>
    </row>
    <row r="16">
      <c r="A16" s="6" t="inlineStr">
        <is>
          <t>TEEPTRAK SAS tarafından yayımlanmıştır (üretim izleme ve OEE yazılımı), Paris · Chicago · Shenzhen · Bükreş. Serbestçe kullanılabilir ve paylaşılabilir.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Ülke</t>
        </is>
      </c>
      <c r="C1" s="7" t="inlineStr">
        <is>
          <t>Program (resmî ad)</t>
        </is>
      </c>
      <c r="D1" s="7" t="inlineStr">
        <is>
          <t>İngilizce karşılığı</t>
        </is>
      </c>
      <c r="E1" s="7" t="inlineStr">
        <is>
          <t>Kurum</t>
        </is>
      </c>
      <c r="F1" s="7" t="inlineStr">
        <is>
          <t>Enstrüman</t>
        </is>
      </c>
      <c r="G1" s="7" t="inlineStr">
        <is>
          <t>Neyi finanse ediyor</t>
        </is>
      </c>
      <c r="H1" s="7" t="inlineStr">
        <is>
          <t>Oran (yayımlandığı gibi)</t>
        </is>
      </c>
      <c r="I1" s="7" t="inlineStr">
        <is>
          <t>Bütçe sayfasının kullandığı oran</t>
        </is>
      </c>
      <c r="J1" s="7" t="inlineStr">
        <is>
          <t>Alt sınır</t>
        </is>
      </c>
      <c r="K1" s="7" t="inlineStr">
        <is>
          <t>Üst sınır</t>
        </is>
      </c>
      <c r="L1" s="7" t="inlineStr">
        <is>
          <t>Para birimi</t>
        </is>
      </c>
      <c r="M1" s="7" t="inlineStr">
        <is>
          <t>Üst sınır neyi sınırlıyor</t>
        </is>
      </c>
      <c r="N1" s="7" t="inlineStr">
        <is>
          <t>Durum</t>
        </is>
      </c>
      <c r="O1" s="7" t="inlineStr">
        <is>
          <t>22 Eylül 2026 itibarıyla durum</t>
        </is>
      </c>
      <c r="P1" s="7" t="inlineStr">
        <is>
          <t>Notlar, çekinceler ve çelişkiler</t>
        </is>
      </c>
      <c r="Q1" s="7" t="inlineStr">
        <is>
          <t>Resmî sayfa</t>
        </is>
      </c>
    </row>
    <row r="2">
      <c r="A2" s="8" t="n">
        <v>1</v>
      </c>
      <c r="B2" s="8" t="inlineStr">
        <is>
          <t>İtalya</t>
        </is>
      </c>
      <c r="C2" s="8" t="inlineStr">
        <is>
          <t>Transizione 5.0 (credito d’imposta)</t>
        </is>
      </c>
      <c r="D2" s="8" t="inlineStr">
        <is>
          <t>Transition 5.0 tax credit</t>
        </is>
      </c>
      <c r="E2" s="8" t="inlineStr">
        <is>
          <t>MIMIT / GSE</t>
        </is>
      </c>
      <c r="F2" s="8" t="inlineStr">
        <is>
          <t>Vergi kredisi</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uygun maliyeti</t>
        </is>
      </c>
      <c r="N2" s="11" t="inlineStr">
        <is>
          <t>KAPALI</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İtalya</t>
        </is>
      </c>
      <c r="C3" s="8" t="inlineStr">
        <is>
          <t>Nuovo Piano Transizione 5.0 – Iperammortamento</t>
        </is>
      </c>
      <c r="D3" s="8" t="inlineStr">
        <is>
          <t>New Transition 5.0 plan – super-depreciation</t>
        </is>
      </c>
      <c r="E3" s="8" t="inlineStr">
        <is>
          <t>MIMIT / GSE</t>
        </is>
      </c>
      <c r="F3" s="8" t="inlineStr">
        <is>
          <t>İlave vergi indirimi</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uygun maliyeti</t>
        </is>
      </c>
      <c r="N3" s="11" t="inlineStr">
        <is>
          <t>AÇIK</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İtalya</t>
        </is>
      </c>
      <c r="C4" s="8" t="inlineStr">
        <is>
          <t>Nuova Sabatini (beni strumentali)</t>
        </is>
      </c>
      <c r="D4" s="8" t="inlineStr">
        <is>
          <t>Nuova Sabatini capital-goods scheme</t>
        </is>
      </c>
      <c r="E4" s="8" t="inlineStr">
        <is>
          <t>MIMIT</t>
        </is>
      </c>
      <c r="F4" s="8" t="inlineStr">
        <is>
          <t>Faiz desteği</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krediyi veya yatırımı</t>
        </is>
      </c>
      <c r="N4" s="11" t="inlineStr">
        <is>
          <t>AÇIK</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Almanya</t>
        </is>
      </c>
      <c r="C5" s="8" t="inlineStr">
        <is>
          <t>EEW Modul 3 – MSR, Sensorik und Energiemanagement-Software</t>
        </is>
      </c>
      <c r="D5" s="8" t="inlineStr">
        <is>
          <t>Federal energy-efficiency programme, Module 3</t>
        </is>
      </c>
      <c r="E5" s="8" t="inlineStr">
        <is>
          <t>BAFA / FZD portal</t>
        </is>
      </c>
      <c r="F5" s="8" t="inlineStr">
        <is>
          <t>Hibe</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belirtilmemiş</t>
        </is>
      </c>
      <c r="K5" s="10" t="n">
        <v>20000000</v>
      </c>
      <c r="L5" s="8" t="inlineStr">
        <is>
          <t>EUR</t>
        </is>
      </c>
      <c r="M5" s="8" t="inlineStr">
        <is>
          <t>destek tutarını</t>
        </is>
      </c>
      <c r="N5" s="11" t="inlineStr">
        <is>
          <t>AÇIK</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Almanya</t>
        </is>
      </c>
      <c r="C6" s="8" t="inlineStr">
        <is>
          <t>EEW Modul 4 Basisförderung</t>
        </is>
      </c>
      <c r="D6" s="8" t="inlineStr">
        <is>
          <t>Federal energy-efficiency programme, Module 4 basic funding</t>
        </is>
      </c>
      <c r="E6" s="8" t="inlineStr">
        <is>
          <t>BAFA</t>
        </is>
      </c>
      <c r="F6" s="8" t="inlineStr">
        <is>
          <t>Hibe</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destek tutarını</t>
        </is>
      </c>
      <c r="N6" s="11" t="inlineStr">
        <is>
          <t>AÇIK</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Almanya (Bavaria)</t>
        </is>
      </c>
      <c r="C7" s="8" t="inlineStr">
        <is>
          <t>Digitalbonus Bayern</t>
        </is>
      </c>
      <c r="D7" s="8" t="inlineStr">
        <is>
          <t>Bavarian digital bonus</t>
        </is>
      </c>
      <c r="E7" s="8" t="inlineStr">
        <is>
          <t>StMWi Bayern</t>
        </is>
      </c>
      <c r="F7" s="8" t="inlineStr">
        <is>
          <t>Hibe</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destek tutarını</t>
        </is>
      </c>
      <c r="N7" s="11" t="inlineStr">
        <is>
          <t>DURAKLATILDI</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Almanya (North Rhine-Westphalia)</t>
        </is>
      </c>
      <c r="C8" s="8" t="inlineStr">
        <is>
          <t>Mittelstand Innovativ &amp; Digital – MID-Digitalisierung</t>
        </is>
      </c>
      <c r="D8" s="8" t="inlineStr">
        <is>
          <t>SME innovation and digitalisation</t>
        </is>
      </c>
      <c r="E8" s="8" t="inlineStr">
        <is>
          <t>NRW.BANK</t>
        </is>
      </c>
      <c r="F8" s="8" t="inlineStr">
        <is>
          <t>Hibe</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destek tutarını</t>
        </is>
      </c>
      <c r="N8" s="11" t="inlineStr">
        <is>
          <t>AÇIK</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Almanya</t>
        </is>
      </c>
      <c r="C9" s="8" t="inlineStr">
        <is>
          <t>Digital Jetzt</t>
        </is>
      </c>
      <c r="D9" s="8" t="inlineStr">
        <is>
          <t>Digital Now</t>
        </is>
      </c>
      <c r="E9" s="8" t="inlineStr">
        <is>
          <t>BMWK</t>
        </is>
      </c>
      <c r="F9" s="8" t="inlineStr">
        <is>
          <t>Yok — kapandı veya yürürlükten kalktı</t>
        </is>
      </c>
      <c r="G9" s="8" t="inlineStr">
        <is>
          <t>—</t>
        </is>
      </c>
      <c r="H9" s="8" t="inlineStr">
        <is>
          <t>—</t>
        </is>
      </c>
      <c r="I9" s="8" t="inlineStr">
        <is>
          <t>belirtilmemiş</t>
        </is>
      </c>
      <c r="J9" s="8" t="inlineStr">
        <is>
          <t>—</t>
        </is>
      </c>
      <c r="K9" s="8" t="inlineStr">
        <is>
          <t>—</t>
        </is>
      </c>
      <c r="L9" s="8" t="inlineStr">
        <is>
          <t>EUR</t>
        </is>
      </c>
      <c r="M9" s="8" t="inlineStr">
        <is>
          <t>hiçbir şey belirtilmemiş</t>
        </is>
      </c>
      <c r="N9" s="11" t="inlineStr">
        <is>
          <t>SONA ERDİ</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İspanya</t>
        </is>
      </c>
      <c r="C10" s="8" t="inlineStr">
        <is>
          <t>Deducción por innovación tecnológica (IT), LIS</t>
        </is>
      </c>
      <c r="D10" s="8" t="inlineStr">
        <is>
          <t>Technological innovation tax deduction</t>
        </is>
      </c>
      <c r="E10" s="8" t="inlineStr">
        <is>
          <t>AEAT</t>
        </is>
      </c>
      <c r="F10" s="8" t="inlineStr">
        <is>
          <t>Vergi kredisi</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uygun maliyeti</t>
        </is>
      </c>
      <c r="N10" s="11" t="inlineStr">
        <is>
          <t>KALICI</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İspanya</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Hibe</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belirtilmemiş</t>
        </is>
      </c>
      <c r="J11" s="8" t="inlineStr">
        <is>
          <t>belirtilmemiş</t>
        </is>
      </c>
      <c r="K11" s="8" t="inlineStr">
        <is>
          <t>belirtilmemiş</t>
        </is>
      </c>
      <c r="L11" s="8" t="inlineStr">
        <is>
          <t>EUR</t>
        </is>
      </c>
      <c r="M11" s="8" t="inlineStr">
        <is>
          <t>hiçbir şey belirtilmemiş</t>
        </is>
      </c>
      <c r="N11" s="11" t="inlineStr">
        <is>
          <t>AÇIK</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İspanya</t>
        </is>
      </c>
      <c r="C12" s="8" t="inlineStr">
        <is>
          <t>PERTE de Descarbonización Industrial, Línea 1 (2026)</t>
        </is>
      </c>
      <c r="D12" s="8" t="inlineStr">
        <is>
          <t>Industrial decarbonisation PERTE, Line 1</t>
        </is>
      </c>
      <c r="E12" s="8" t="inlineStr">
        <is>
          <t>MINCOTUR</t>
        </is>
      </c>
      <c r="F12" s="8" t="inlineStr">
        <is>
          <t>Hibe</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belirtilmemiş</t>
        </is>
      </c>
      <c r="J12" s="8" t="inlineStr">
        <is>
          <t>—</t>
        </is>
      </c>
      <c r="K12" s="10" t="n">
        <v>200000000</v>
      </c>
      <c r="L12" s="8" t="inlineStr">
        <is>
          <t>EUR</t>
        </is>
      </c>
      <c r="M12" s="8" t="inlineStr">
        <is>
          <t>destek tutarını</t>
        </is>
      </c>
      <c r="N12" s="11" t="inlineStr">
        <is>
          <t>KAPALI</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İspanya</t>
        </is>
      </c>
      <c r="C13" s="8" t="inlineStr">
        <is>
          <t>Kit Digital (Segmento III)</t>
        </is>
      </c>
      <c r="D13" s="8" t="inlineStr">
        <is>
          <t>Kit Digital, Segment III</t>
        </is>
      </c>
      <c r="E13" s="8" t="inlineStr">
        <is>
          <t>Red.es</t>
        </is>
      </c>
      <c r="F13" s="8" t="inlineStr">
        <is>
          <t>Hibe</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destek tutarını</t>
        </is>
      </c>
      <c r="N13" s="11" t="inlineStr">
        <is>
          <t>KAPALI</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Portekiz</t>
        </is>
      </c>
      <c r="C14" s="8" t="inlineStr">
        <is>
          <t>SITCE – Descarbonização e Eficiência Energética (MPR-2026-01)</t>
        </is>
      </c>
      <c r="D14" s="8" t="inlineStr">
        <is>
          <t>Decarbonisation and energy efficiency</t>
        </is>
      </c>
      <c r="E14" s="8" t="inlineStr">
        <is>
          <t>COMPETE 2030</t>
        </is>
      </c>
      <c r="F14" s="8" t="inlineStr">
        <is>
          <t>Hibe</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belirtilmemiş</t>
        </is>
      </c>
      <c r="L14" s="8" t="inlineStr">
        <is>
          <t>EUR</t>
        </is>
      </c>
      <c r="M14" s="8" t="inlineStr">
        <is>
          <t>hiçbir şey belirtilmemiş</t>
        </is>
      </c>
      <c r="N14" s="11" t="inlineStr">
        <is>
          <t>AÇIK</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Portekiz</t>
        </is>
      </c>
      <c r="C15" s="8" t="inlineStr">
        <is>
          <t>SICE – Inovação Produtiva (MPR-2026-6)</t>
        </is>
      </c>
      <c r="D15" s="8" t="inlineStr">
        <is>
          <t>Productive innovation</t>
        </is>
      </c>
      <c r="E15" s="8" t="inlineStr">
        <is>
          <t>COMPETE 2030</t>
        </is>
      </c>
      <c r="F15" s="8" t="inlineStr">
        <is>
          <t>Hibe</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belirtilmemiş</t>
        </is>
      </c>
      <c r="L15" s="8" t="inlineStr">
        <is>
          <t>EUR</t>
        </is>
      </c>
      <c r="M15" s="8" t="inlineStr">
        <is>
          <t>hiçbir şey belirtilmemiş</t>
        </is>
      </c>
      <c r="N15" s="11" t="inlineStr">
        <is>
          <t>AÇIK</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Hollanda</t>
        </is>
      </c>
      <c r="C16" s="8" t="inlineStr">
        <is>
          <t>Energie-investeringsaftrek (EIA)</t>
        </is>
      </c>
      <c r="D16" s="8" t="inlineStr">
        <is>
          <t>Energy investment allowance</t>
        </is>
      </c>
      <c r="E16" s="8" t="inlineStr">
        <is>
          <t>Belastingdienst / RVO</t>
        </is>
      </c>
      <c r="F16" s="8" t="inlineStr">
        <is>
          <t>İlave vergi indirimi</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uygun maliyeti</t>
        </is>
      </c>
      <c r="N16" s="11" t="inlineStr">
        <is>
          <t>KALICI</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Hollanda</t>
        </is>
      </c>
      <c r="C17" s="8" t="inlineStr">
        <is>
          <t>WBSO (S&amp;O-afdrachtvermindering)</t>
        </is>
      </c>
      <c r="D17" s="8" t="inlineStr">
        <is>
          <t>R&amp;D payroll tax credit</t>
        </is>
      </c>
      <c r="E17" s="8" t="inlineStr">
        <is>
          <t>RVO</t>
        </is>
      </c>
      <c r="F17" s="8" t="inlineStr">
        <is>
          <t>Vergi kredisi</t>
        </is>
      </c>
      <c r="G17" s="8" t="inlineStr">
        <is>
          <t>Development and research work, including software development — the customer’s own development effort, not the purchase of an off-the-shelf system.</t>
        </is>
      </c>
      <c r="H17" s="8" t="inlineStr">
        <is>
          <t>rates not verified</t>
        </is>
      </c>
      <c r="I17" s="8" t="inlineStr">
        <is>
          <t>belirtilmemiş</t>
        </is>
      </c>
      <c r="J17" s="8" t="inlineStr">
        <is>
          <t>belirtilmemiş</t>
        </is>
      </c>
      <c r="K17" s="8" t="inlineStr">
        <is>
          <t>belirtilmemiş</t>
        </is>
      </c>
      <c r="L17" s="8" t="inlineStr">
        <is>
          <t>EUR</t>
        </is>
      </c>
      <c r="M17" s="8" t="inlineStr">
        <is>
          <t>hiçbir şey belirtilmemiş</t>
        </is>
      </c>
      <c r="N17" s="11" t="inlineStr">
        <is>
          <t>KALICI</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Hollanda</t>
        </is>
      </c>
      <c r="C18" s="8" t="inlineStr">
        <is>
          <t>SLIM-mkb</t>
        </is>
      </c>
      <c r="D18" s="8" t="inlineStr">
        <is>
          <t>SME learning and development scheme</t>
        </is>
      </c>
      <c r="E18" s="8" t="inlineStr">
        <is>
          <t>Uitvoering van Beleid SZW</t>
        </is>
      </c>
      <c r="F18" s="8" t="inlineStr">
        <is>
          <t>Hibe</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destek tutarını</t>
        </is>
      </c>
      <c r="N18" s="11" t="inlineStr">
        <is>
          <t>KAPALI</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Belçika (federal)</t>
        </is>
      </c>
      <c r="C19" s="8" t="inlineStr">
        <is>
          <t>Investeringsaftrek — verhoogde thematische aftrek</t>
        </is>
      </c>
      <c r="D19" s="8" t="inlineStr">
        <is>
          <t>Increased thematic investment deduction</t>
        </is>
      </c>
      <c r="E19" s="8" t="inlineStr">
        <is>
          <t>FOD Financiën (via the VLAIO subsidy database)</t>
        </is>
      </c>
      <c r="F19" s="8" t="inlineStr">
        <is>
          <t>İlave vergi indirimi</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hiçbir şey belirtilmemiş</t>
        </is>
      </c>
      <c r="N19" s="11" t="inlineStr">
        <is>
          <t>KALICI</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Belçika (federal)</t>
        </is>
      </c>
      <c r="C20" s="8" t="inlineStr">
        <is>
          <t>Investeringsaftrek — digitale investeringen</t>
        </is>
      </c>
      <c r="D20" s="8" t="inlineStr">
        <is>
          <t>Increased basic deduction for digital investments</t>
        </is>
      </c>
      <c r="E20" s="8" t="inlineStr">
        <is>
          <t>FOD Financiën</t>
        </is>
      </c>
      <c r="F20" s="8" t="inlineStr">
        <is>
          <t>İlave vergi indirimi</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hiçbir şey belirtilmemiş</t>
        </is>
      </c>
      <c r="N20" s="11" t="inlineStr">
        <is>
          <t>KALICI</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Belçika (Flanders)</t>
        </is>
      </c>
      <c r="C21" s="8" t="inlineStr">
        <is>
          <t>GREEN investeringssteun</t>
        </is>
      </c>
      <c r="D21" s="8" t="inlineStr">
        <is>
          <t>GREEN investment support</t>
        </is>
      </c>
      <c r="E21" s="8" t="inlineStr">
        <is>
          <t>VLAIO</t>
        </is>
      </c>
      <c r="F21" s="8" t="inlineStr">
        <is>
          <t>Hibe</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destek tutarını</t>
        </is>
      </c>
      <c r="N21" s="11" t="inlineStr">
        <is>
          <t>AÇIK</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Belçika (Flanders)</t>
        </is>
      </c>
      <c r="C22" s="8" t="inlineStr">
        <is>
          <t>Ecologiepremie+</t>
        </is>
      </c>
      <c r="D22" s="8" t="inlineStr">
        <is>
          <t>Ecology premium+</t>
        </is>
      </c>
      <c r="E22" s="8" t="inlineStr">
        <is>
          <t>VLAIO</t>
        </is>
      </c>
      <c r="F22" s="8" t="inlineStr">
        <is>
          <t>Hibe</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belirtilmemiş</t>
        </is>
      </c>
      <c r="J22" s="8" t="inlineStr">
        <is>
          <t>—</t>
        </is>
      </c>
      <c r="K22" s="10" t="n">
        <v>1000000</v>
      </c>
      <c r="L22" s="8" t="inlineStr">
        <is>
          <t>EUR</t>
        </is>
      </c>
      <c r="M22" s="8" t="inlineStr">
        <is>
          <t>destek tutarını</t>
        </is>
      </c>
      <c r="N22" s="11" t="inlineStr">
        <is>
          <t>AÇIK</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Belçika (Flanders)</t>
        </is>
      </c>
      <c r="C23" s="8" t="inlineStr">
        <is>
          <t>kmo-portefeuille</t>
        </is>
      </c>
      <c r="D23" s="8" t="inlineStr">
        <is>
          <t>SME portfolio</t>
        </is>
      </c>
      <c r="E23" s="8" t="inlineStr">
        <is>
          <t>VLAIO</t>
        </is>
      </c>
      <c r="F23" s="8" t="inlineStr">
        <is>
          <t>Hibe</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destek tutarını</t>
        </is>
      </c>
      <c r="N23" s="11" t="inlineStr">
        <is>
          <t>AÇIK</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Belçika (Wallonia)</t>
        </is>
      </c>
      <c r="C24" s="8" t="inlineStr">
        <is>
          <t>Chèque « Maturité numérique »</t>
        </is>
      </c>
      <c r="D24" s="8" t="inlineStr">
        <is>
          <t>Digital maturity cheque</t>
        </is>
      </c>
      <c r="E24" s="8" t="inlineStr">
        <is>
          <t>SPW — chèques-entreprises</t>
        </is>
      </c>
      <c r="F24" s="8" t="inlineStr">
        <is>
          <t>Hibe</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destek tutarını</t>
        </is>
      </c>
      <c r="N24" s="11" t="inlineStr">
        <is>
          <t>AÇIK</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Belçika (Wallonia)</t>
        </is>
      </c>
      <c r="C25" s="8" t="inlineStr">
        <is>
          <t>Chèques énergie (audit global, partiel, de suivi, étude de faisabilité)</t>
        </is>
      </c>
      <c r="D25" s="8" t="inlineStr">
        <is>
          <t>Energy cheques</t>
        </is>
      </c>
      <c r="E25" s="8" t="inlineStr">
        <is>
          <t>SPW — chèques-entreprises</t>
        </is>
      </c>
      <c r="F25" s="8" t="inlineStr">
        <is>
          <t>Hibe</t>
        </is>
      </c>
      <c r="G25" s="8" t="inlineStr">
        <is>
          <t>Labelled providers’ audit and feasibility work; not equipment purchase.</t>
        </is>
      </c>
      <c r="H25" s="8" t="inlineStr">
        <is>
          <t>75%</t>
        </is>
      </c>
      <c r="I25" s="9" t="n">
        <v>0.75</v>
      </c>
      <c r="J25" s="8" t="inlineStr">
        <is>
          <t>—</t>
        </is>
      </c>
      <c r="K25" s="10" t="n">
        <v>8000</v>
      </c>
      <c r="L25" s="8" t="inlineStr">
        <is>
          <t>EUR</t>
        </is>
      </c>
      <c r="M25" s="8" t="inlineStr">
        <is>
          <t>destek tutarını</t>
        </is>
      </c>
      <c r="N25" s="11" t="inlineStr">
        <is>
          <t>AÇIK</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Avusturya</t>
        </is>
      </c>
      <c r="C26" s="8" t="inlineStr">
        <is>
          <t>UFI – Energiesparmaßnahmen (Umweltförderung im Inland)</t>
        </is>
      </c>
      <c r="D26" s="8" t="inlineStr">
        <is>
          <t>Energy-saving measures in enterprises</t>
        </is>
      </c>
      <c r="E26" s="8" t="inlineStr">
        <is>
          <t>Kommunalkredit Public Consulting / BMK</t>
        </is>
      </c>
      <c r="F26" s="8" t="inlineStr">
        <is>
          <t>Hibe</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destek tutarını</t>
        </is>
      </c>
      <c r="N26" s="11" t="inlineStr">
        <is>
          <t>AÇIK</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Avusturya</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Hibe</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belirtilmemiş</t>
        </is>
      </c>
      <c r="J27" s="8" t="inlineStr">
        <is>
          <t>belirtilmemiş</t>
        </is>
      </c>
      <c r="K27" s="8" t="inlineStr">
        <is>
          <t>belirtilmemiş</t>
        </is>
      </c>
      <c r="L27" s="8" t="inlineStr">
        <is>
          <t>EUR</t>
        </is>
      </c>
      <c r="M27" s="8" t="inlineStr">
        <is>
          <t>hiçbir şey belirtilmemiş</t>
        </is>
      </c>
      <c r="N27" s="11" t="inlineStr">
        <is>
          <t>AÇIK</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Avusturya</t>
        </is>
      </c>
      <c r="C28" s="8" t="inlineStr">
        <is>
          <t>Energieeffizienz-Ausschreibung Juli 2026 (UFI)</t>
        </is>
      </c>
      <c r="D28" s="8" t="inlineStr">
        <is>
          <t>Energy-efficiency tender, July 2026</t>
        </is>
      </c>
      <c r="E28" s="8" t="inlineStr">
        <is>
          <t>Kommunalkredit Public Consulting</t>
        </is>
      </c>
      <c r="F28" s="8" t="inlineStr">
        <is>
          <t>Hibe</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belirtilmemiş</t>
        </is>
      </c>
      <c r="J28" s="10" t="n">
        <v>1000000</v>
      </c>
      <c r="K28" s="8" t="inlineStr">
        <is>
          <t>belirtilmemiş</t>
        </is>
      </c>
      <c r="L28" s="8" t="inlineStr">
        <is>
          <t>EUR</t>
        </is>
      </c>
      <c r="M28" s="8" t="inlineStr">
        <is>
          <t>hiçbir şey belirtilmemiş</t>
        </is>
      </c>
      <c r="N28" s="11" t="inlineStr">
        <is>
          <t>AÇIK</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Avusturya</t>
        </is>
      </c>
      <c r="C29" s="8" t="inlineStr">
        <is>
          <t>KMU.DIGITAL</t>
        </is>
      </c>
      <c r="D29" s="8" t="inlineStr">
        <is>
          <t>SME digital</t>
        </is>
      </c>
      <c r="E29" s="8" t="inlineStr">
        <is>
          <t>aws / BMWET</t>
        </is>
      </c>
      <c r="F29" s="8" t="inlineStr">
        <is>
          <t>Yok — kapandı veya yürürlükten kalktı</t>
        </is>
      </c>
      <c r="G29" s="8" t="inlineStr">
        <is>
          <t>—</t>
        </is>
      </c>
      <c r="H29" s="8" t="inlineStr">
        <is>
          <t>—</t>
        </is>
      </c>
      <c r="I29" s="8" t="inlineStr">
        <is>
          <t>belirtilmemiş</t>
        </is>
      </c>
      <c r="J29" s="8" t="inlineStr">
        <is>
          <t>—</t>
        </is>
      </c>
      <c r="K29" s="8" t="inlineStr">
        <is>
          <t>—</t>
        </is>
      </c>
      <c r="L29" s="8" t="inlineStr">
        <is>
          <t>EUR</t>
        </is>
      </c>
      <c r="M29" s="8" t="inlineStr">
        <is>
          <t>hiçbir şey belirtilmemiş</t>
        </is>
      </c>
      <c r="N29" s="11" t="inlineStr">
        <is>
          <t>SONA ERDİ</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İsveç</t>
        </is>
      </c>
      <c r="C30" s="8" t="inlineStr">
        <is>
          <t>Klimatklivet</t>
        </is>
      </c>
      <c r="D30" s="8" t="inlineStr">
        <is>
          <t>The climate leap</t>
        </is>
      </c>
      <c r="E30" s="8" t="inlineStr">
        <is>
          <t>Naturvårdsverket</t>
        </is>
      </c>
      <c r="F30" s="8" t="inlineStr">
        <is>
          <t>Hibe</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belirtilmemiş</t>
        </is>
      </c>
      <c r="J30" s="8" t="inlineStr">
        <is>
          <t>belirtilmemiş</t>
        </is>
      </c>
      <c r="K30" s="8" t="inlineStr">
        <is>
          <t>belirtilmemiş</t>
        </is>
      </c>
      <c r="L30" s="8" t="inlineStr">
        <is>
          <t>EUR</t>
        </is>
      </c>
      <c r="M30" s="8" t="inlineStr">
        <is>
          <t>hiçbir şey belirtilmemiş</t>
        </is>
      </c>
      <c r="N30" s="11" t="inlineStr">
        <is>
          <t>KAPALI</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İsveç</t>
        </is>
      </c>
      <c r="C31" s="8" t="inlineStr">
        <is>
          <t>Energisteget / energikartläggningsstöd</t>
        </is>
      </c>
      <c r="D31" s="8" t="inlineStr">
        <is>
          <t>Energy step / energy-audit support</t>
        </is>
      </c>
      <c r="E31" s="8" t="inlineStr">
        <is>
          <t>Energimyndigheten</t>
        </is>
      </c>
      <c r="F31" s="8" t="inlineStr">
        <is>
          <t>Yok — kapandı veya yürürlükten kalktı</t>
        </is>
      </c>
      <c r="G31" s="8" t="inlineStr">
        <is>
          <t>—</t>
        </is>
      </c>
      <c r="H31" s="8" t="inlineStr">
        <is>
          <t>—</t>
        </is>
      </c>
      <c r="I31" s="8" t="inlineStr">
        <is>
          <t>belirtilmemiş</t>
        </is>
      </c>
      <c r="J31" s="8" t="inlineStr">
        <is>
          <t>—</t>
        </is>
      </c>
      <c r="K31" s="8" t="inlineStr">
        <is>
          <t>—</t>
        </is>
      </c>
      <c r="L31" s="8" t="inlineStr">
        <is>
          <t>EUR</t>
        </is>
      </c>
      <c r="M31" s="8" t="inlineStr">
        <is>
          <t>hiçbir şey belirtilmemiş</t>
        </is>
      </c>
      <c r="N31" s="11" t="inlineStr">
        <is>
          <t>DOĞRULANMADI</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Danimarka</t>
        </is>
      </c>
      <c r="C32" s="8" t="inlineStr">
        <is>
          <t>Erhvervspuljen (Erhvervstilskud til energieffektiviseringer)</t>
        </is>
      </c>
      <c r="D32" s="8" t="inlineStr">
        <is>
          <t>Business pool for energy efficiency and CO₂ reduction</t>
        </is>
      </c>
      <c r="E32" s="8" t="inlineStr">
        <is>
          <t>Energistyrelsen</t>
        </is>
      </c>
      <c r="F32" s="8" t="inlineStr">
        <is>
          <t>Hibe</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belirtilmemiş</t>
        </is>
      </c>
      <c r="L32" s="8" t="inlineStr">
        <is>
          <t>DKK</t>
        </is>
      </c>
      <c r="M32" s="8" t="inlineStr">
        <is>
          <t>hiçbir şey belirtilmemiş</t>
        </is>
      </c>
      <c r="N32" s="11" t="inlineStr">
        <is>
          <t>DOĞRULANMADI</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Danimarka</t>
        </is>
      </c>
      <c r="C33" s="8" t="inlineStr">
        <is>
          <t>SMV:Digital (rådgivertilskud)</t>
        </is>
      </c>
      <c r="D33" s="8" t="inlineStr">
        <is>
          <t>SME Digital advisory grant</t>
        </is>
      </c>
      <c r="E33" s="8" t="inlineStr">
        <is>
          <t>Erhvervsstyrelsen / Virksomhedsguiden</t>
        </is>
      </c>
      <c r="F33" s="8" t="inlineStr">
        <is>
          <t>Hibe</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destek tutarını</t>
        </is>
      </c>
      <c r="N33" s="11" t="inlineStr">
        <is>
          <t>AÇIK</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Finlandiya</t>
        </is>
      </c>
      <c r="C34" s="8" t="inlineStr">
        <is>
          <t>Energiatuki</t>
        </is>
      </c>
      <c r="D34" s="8" t="inlineStr">
        <is>
          <t>Energy aid</t>
        </is>
      </c>
      <c r="E34" s="8" t="inlineStr">
        <is>
          <t>Business Finland</t>
        </is>
      </c>
      <c r="F34" s="8" t="inlineStr">
        <is>
          <t>Hibe</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uygun maliyeti</t>
        </is>
      </c>
      <c r="N34" s="11" t="inlineStr">
        <is>
          <t>AÇIK</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İsviçre</t>
        </is>
      </c>
      <c r="C35" s="8" t="inlineStr">
        <is>
          <t>ProKilowatt — Programme</t>
        </is>
      </c>
      <c r="D35" s="8" t="inlineStr">
        <is>
          <t>ProKilowatt, programme route</t>
        </is>
      </c>
      <c r="E35" s="8" t="inlineStr">
        <is>
          <t>Swiss Federal Office of Energy (SFOE/BFE)</t>
        </is>
      </c>
      <c r="F35" s="8" t="inlineStr">
        <is>
          <t>Hibe</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uygun maliyeti</t>
        </is>
      </c>
      <c r="N35" s="11" t="inlineStr">
        <is>
          <t>KAPALI</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İsviçre</t>
        </is>
      </c>
      <c r="C36" s="8" t="inlineStr">
        <is>
          <t>ProKilowatt — Projekte</t>
        </is>
      </c>
      <c r="D36" s="8" t="inlineStr">
        <is>
          <t>ProKilowatt, project route</t>
        </is>
      </c>
      <c r="E36" s="8" t="inlineStr">
        <is>
          <t>Swiss Federal Office of Energy (SFOE/BFE)</t>
        </is>
      </c>
      <c r="F36" s="8" t="inlineStr">
        <is>
          <t>Hibe</t>
        </is>
      </c>
      <c r="G36" s="8" t="inlineStr">
        <is>
          <t>Individual efficiency projects submitted through the competitive tender.</t>
        </is>
      </c>
      <c r="H36" s="8" t="inlineStr">
        <is>
          <t>not stated on the SFOE page</t>
        </is>
      </c>
      <c r="I36" s="8" t="inlineStr">
        <is>
          <t>belirtilmemiş</t>
        </is>
      </c>
      <c r="J36" s="8" t="inlineStr">
        <is>
          <t>belirtilmemiş</t>
        </is>
      </c>
      <c r="K36" s="10" t="n">
        <v>6000000</v>
      </c>
      <c r="L36" s="8" t="inlineStr">
        <is>
          <t>CHF</t>
        </is>
      </c>
      <c r="M36" s="8" t="inlineStr">
        <is>
          <t>destek tutarını</t>
        </is>
      </c>
      <c r="N36" s="11" t="inlineStr">
        <is>
          <t>AÇIK</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Türkiye</t>
        </is>
      </c>
      <c r="C37" s="8" t="inlineStr">
        <is>
          <t>KOBİ Dijital Dönüşüm Destek Programı</t>
        </is>
      </c>
      <c r="D37" s="8" t="inlineStr">
        <is>
          <t>SME digital transformation support</t>
        </is>
      </c>
      <c r="E37" s="8" t="inlineStr">
        <is>
          <t>KOSGEB (EBRD-funded)</t>
        </is>
      </c>
      <c r="F37" s="8" t="inlineStr">
        <is>
          <t>Kredi — faizi karşılanan</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belirtilmemiş</t>
        </is>
      </c>
      <c r="J37" s="10" t="n">
        <v>1000000</v>
      </c>
      <c r="K37" s="10" t="n">
        <v>20000000</v>
      </c>
      <c r="L37" s="8" t="inlineStr">
        <is>
          <t>TRY</t>
        </is>
      </c>
      <c r="M37" s="8" t="inlineStr">
        <is>
          <t>krediyi veya yatırımı</t>
        </is>
      </c>
      <c r="N37" s="11" t="inlineStr">
        <is>
          <t>AÇIK</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Türkiye</t>
        </is>
      </c>
      <c r="C38" s="8" t="inlineStr">
        <is>
          <t>Kapasite Geliştirme Destek Programı</t>
        </is>
      </c>
      <c r="D38" s="8" t="inlineStr">
        <is>
          <t>Capacity development support programme</t>
        </is>
      </c>
      <c r="E38" s="8" t="inlineStr">
        <is>
          <t>KOSGEB</t>
        </is>
      </c>
      <c r="F38" s="8" t="inlineStr">
        <is>
          <t>Kredi — faizi karşılanan</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belirtilmemiş</t>
        </is>
      </c>
      <c r="J38" s="8" t="inlineStr">
        <is>
          <t>—</t>
        </is>
      </c>
      <c r="K38" s="10" t="n">
        <v>20000000</v>
      </c>
      <c r="L38" s="8" t="inlineStr">
        <is>
          <t>TRY</t>
        </is>
      </c>
      <c r="M38" s="8" t="inlineStr">
        <is>
          <t>krediyi veya yatırımı</t>
        </is>
      </c>
      <c r="N38" s="11" t="inlineStr">
        <is>
          <t>KAPALI</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Türkiye</t>
        </is>
      </c>
      <c r="C39" s="8" t="inlineStr">
        <is>
          <t>Yeşil Sanayi Destek Programı – Sanayide Temiz ve Döngüsel Ekonomi</t>
        </is>
      </c>
      <c r="D39" s="8" t="inlineStr">
        <is>
          <t>Green industry – clean and circular economy in manufacturing</t>
        </is>
      </c>
      <c r="E39" s="8" t="inlineStr">
        <is>
          <t>KOSGEB (World Bank)</t>
        </is>
      </c>
      <c r="F39" s="8" t="inlineStr">
        <is>
          <t>Hibe</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destek tutarını</t>
        </is>
      </c>
      <c r="N39" s="11" t="inlineStr">
        <is>
          <t>DOĞRULANMADI</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Türkiye</t>
        </is>
      </c>
      <c r="C40" s="8" t="inlineStr">
        <is>
          <t>Yeşil Sanayi Destek Programı – güneş enerjisi yatırımları</t>
        </is>
      </c>
      <c r="D40" s="8" t="inlineStr">
        <is>
          <t>Green industry – solar investment</t>
        </is>
      </c>
      <c r="E40" s="8" t="inlineStr">
        <is>
          <t>KOSGEB (World Bank)</t>
        </is>
      </c>
      <c r="F40" s="8" t="inlineStr">
        <is>
          <t>Hibe</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destek tutarını</t>
        </is>
      </c>
      <c r="N40" s="11" t="inlineStr">
        <is>
          <t>DOĞRULANMADI</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Türkiye</t>
        </is>
      </c>
      <c r="C41" s="8" t="inlineStr">
        <is>
          <t>TÜBİTAK 1501 Sanayi Ar-Ge Destek Programı</t>
        </is>
      </c>
      <c r="D41" s="8" t="inlineStr">
        <is>
          <t>Industrial R&amp;D support programme</t>
        </is>
      </c>
      <c r="E41" s="8" t="inlineStr">
        <is>
          <t>TÜBİTAK</t>
        </is>
      </c>
      <c r="F41" s="8" t="inlineStr">
        <is>
          <t>Hibe</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destek tutarını</t>
        </is>
      </c>
      <c r="N41" s="11" t="inlineStr">
        <is>
          <t>AÇIK</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Türkiye</t>
        </is>
      </c>
      <c r="C42" s="8" t="inlineStr">
        <is>
          <t>TÜBİTAK 1507 KOBİ Ar-Ge Başlangıç Destek Programı</t>
        </is>
      </c>
      <c r="D42" s="8" t="inlineStr">
        <is>
          <t>SME R&amp;D start-up support programme</t>
        </is>
      </c>
      <c r="E42" s="8" t="inlineStr">
        <is>
          <t>TÜBİTAK</t>
        </is>
      </c>
      <c r="F42" s="8" t="inlineStr">
        <is>
          <t>Hibe</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uygun maliyeti</t>
        </is>
      </c>
      <c r="N42" s="11" t="inlineStr">
        <is>
          <t>AÇIK</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Türkiye</t>
        </is>
      </c>
      <c r="C43" s="8" t="inlineStr">
        <is>
          <t>Yatırım Teşvik Belgesi (Karar 9903)</t>
        </is>
      </c>
      <c r="D43" s="8" t="inlineStr">
        <is>
          <t>Investment incentive certificate</t>
        </is>
      </c>
      <c r="E43" s="8" t="inlineStr">
        <is>
          <t>Sanayi ve Teknoloji Bakanlığı</t>
        </is>
      </c>
      <c r="F43" s="8" t="inlineStr">
        <is>
          <t>Vergi ve gümrük paketi</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belirtilmemiş</t>
        </is>
      </c>
      <c r="J43" s="10" t="n">
        <v>6000000</v>
      </c>
      <c r="K43" s="8" t="inlineStr">
        <is>
          <t>belirtilmemiş</t>
        </is>
      </c>
      <c r="L43" s="8" t="inlineStr">
        <is>
          <t>TRY</t>
        </is>
      </c>
      <c r="M43" s="8" t="inlineStr">
        <is>
          <t>krediyi veya yatırımı</t>
        </is>
      </c>
      <c r="N43" s="11" t="inlineStr">
        <is>
          <t>AÇIK</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Türkiye</t>
        </is>
      </c>
      <c r="C44" s="8" t="inlineStr">
        <is>
          <t>VAP — Verimlilik Artırıcı Proje</t>
        </is>
      </c>
      <c r="D44" s="8" t="inlineStr">
        <is>
          <t>Efficiency-increasing project support</t>
        </is>
      </c>
      <c r="E44" s="8" t="inlineStr">
        <is>
          <t>Enerji ve Tabii Kaynaklar Bakanlığı</t>
        </is>
      </c>
      <c r="F44" s="8" t="inlineStr">
        <is>
          <t>Hibe</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destek tutarını</t>
        </is>
      </c>
      <c r="N44" s="11" t="inlineStr">
        <is>
          <t>DOĞRULANMADI</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Türkiye</t>
        </is>
      </c>
      <c r="C45" s="8" t="inlineStr">
        <is>
          <t>Enerji/karbon yoğunluğu azaltma desteği</t>
        </is>
      </c>
      <c r="D45" s="8" t="inlineStr">
        <is>
          <t>Energy and carbon intensity reduction support</t>
        </is>
      </c>
      <c r="E45" s="8" t="inlineStr">
        <is>
          <t>Enerji ve Tabii Kaynaklar Bakanlığı</t>
        </is>
      </c>
      <c r="F45" s="8" t="inlineStr">
        <is>
          <t>Hibe</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destek tutarını</t>
        </is>
      </c>
      <c r="N45" s="11" t="inlineStr">
        <is>
          <t>DOĞRULANMADI</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Türkiye</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Hizmet, nakit değil</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belirtilmemiş</t>
        </is>
      </c>
      <c r="J46" s="8" t="inlineStr">
        <is>
          <t>—</t>
        </is>
      </c>
      <c r="K46" s="8" t="inlineStr">
        <is>
          <t>—</t>
        </is>
      </c>
      <c r="L46" s="8" t="inlineStr">
        <is>
          <t>TRY</t>
        </is>
      </c>
      <c r="M46" s="8" t="inlineStr">
        <is>
          <t>hiçbir şey belirtilmemiş</t>
        </is>
      </c>
      <c r="N46" s="11" t="inlineStr">
        <is>
          <t>AÇIK</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Türkiye</t>
        </is>
      </c>
      <c r="C47" s="8" t="inlineStr">
        <is>
          <t>İşletme Geliştirme Destek Programı (İGDP)</t>
        </is>
      </c>
      <c r="D47" s="8" t="inlineStr">
        <is>
          <t>Business development support programme</t>
        </is>
      </c>
      <c r="E47" s="8" t="inlineStr">
        <is>
          <t>KOSGEB</t>
        </is>
      </c>
      <c r="F47" s="8" t="inlineStr">
        <is>
          <t>Yok — kapandı veya yürürlükten kalktı</t>
        </is>
      </c>
      <c r="G47" s="8" t="inlineStr">
        <is>
          <t>—</t>
        </is>
      </c>
      <c r="H47" s="8" t="inlineStr">
        <is>
          <t>—</t>
        </is>
      </c>
      <c r="I47" s="8" t="inlineStr">
        <is>
          <t>belirtilmemiş</t>
        </is>
      </c>
      <c r="J47" s="8" t="inlineStr">
        <is>
          <t>—</t>
        </is>
      </c>
      <c r="K47" s="8" t="inlineStr">
        <is>
          <t>—</t>
        </is>
      </c>
      <c r="L47" s="8" t="inlineStr">
        <is>
          <t>TRY</t>
        </is>
      </c>
      <c r="M47" s="8" t="inlineStr">
        <is>
          <t>hiçbir şey belirtilmemiş</t>
        </is>
      </c>
      <c r="N47" s="11" t="inlineStr">
        <is>
          <t>SONA ERDİ</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Türkiye</t>
        </is>
      </c>
      <c r="C48" s="8" t="inlineStr">
        <is>
          <t>KOBİ Teknoyatırım (Teknolojik Ürün Yatırım)</t>
        </is>
      </c>
      <c r="D48" s="8" t="inlineStr">
        <is>
          <t>SME techno-investment support</t>
        </is>
      </c>
      <c r="E48" s="8" t="inlineStr">
        <is>
          <t>KOSGEB</t>
        </is>
      </c>
      <c r="F48" s="8" t="inlineStr">
        <is>
          <t>Yok — kapandı veya yürürlükten kalktı</t>
        </is>
      </c>
      <c r="G48" s="8" t="inlineStr">
        <is>
          <t>Machinery and software, under the rules of 11 May 2023 (60%; 2,000,000 TL low and mid-low technology, 10,000,000 TL mid-high and high technology).</t>
        </is>
      </c>
      <c r="H48" s="8" t="inlineStr">
        <is>
          <t>repealed</t>
        </is>
      </c>
      <c r="I48" s="8" t="inlineStr">
        <is>
          <t>belirtilmemiş</t>
        </is>
      </c>
      <c r="J48" s="8" t="inlineStr">
        <is>
          <t>—</t>
        </is>
      </c>
      <c r="K48" s="8" t="inlineStr">
        <is>
          <t>—</t>
        </is>
      </c>
      <c r="L48" s="8" t="inlineStr">
        <is>
          <t>TRY</t>
        </is>
      </c>
      <c r="M48" s="8" t="inlineStr">
        <is>
          <t>hiçbir şey belirtilmemiş</t>
        </is>
      </c>
      <c r="N48" s="11" t="inlineStr">
        <is>
          <t>SONA ERDİ</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Türkiye</t>
        </is>
      </c>
      <c r="C49" s="8" t="inlineStr">
        <is>
          <t>Teknoloji Odaklı Sanayi Hamlesi (HAMLE)</t>
        </is>
      </c>
      <c r="D49" s="8" t="inlineStr">
        <is>
          <t>Technology-focused industrial move programme</t>
        </is>
      </c>
      <c r="E49" s="8" t="inlineStr">
        <is>
          <t>Sanayi ve Teknoloji Bakanlığı</t>
        </is>
      </c>
      <c r="F49" s="8" t="inlineStr">
        <is>
          <t>Vergi ve gümrük paketi</t>
        </is>
      </c>
      <c r="G49" s="8" t="inlineStr">
        <is>
          <t>A bundle of KOSGEB, TÜBİTAK and investment-incentive support.</t>
        </is>
      </c>
      <c r="H49" s="8" t="inlineStr">
        <is>
          <t>not established</t>
        </is>
      </c>
      <c r="I49" s="8" t="inlineStr">
        <is>
          <t>belirtilmemiş</t>
        </is>
      </c>
      <c r="J49" s="8" t="inlineStr">
        <is>
          <t>—</t>
        </is>
      </c>
      <c r="K49" s="8" t="inlineStr">
        <is>
          <t>—</t>
        </is>
      </c>
      <c r="L49" s="8" t="inlineStr">
        <is>
          <t>TRY</t>
        </is>
      </c>
      <c r="M49" s="8" t="inlineStr">
        <is>
          <t>hiçbir şey belirtilmemiş</t>
        </is>
      </c>
      <c r="N49" s="11" t="inlineStr">
        <is>
          <t>DOĞRULANMADI</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Türkiye</t>
        </is>
      </c>
      <c r="C50" s="8" t="inlineStr">
        <is>
          <t>Teknolojik Ürün Yatırım Destek Programı (TÜYDP)</t>
        </is>
      </c>
      <c r="D50" s="8" t="inlineStr">
        <is>
          <t>Technological product investment support programme</t>
        </is>
      </c>
      <c r="E50" s="8" t="inlineStr">
        <is>
          <t>Sanayi ve Teknoloji Bakanlığı</t>
        </is>
      </c>
      <c r="F50" s="8" t="inlineStr">
        <is>
          <t>Vergi ve gümrük paketi</t>
        </is>
      </c>
      <c r="G50" s="8" t="inlineStr">
        <is>
          <t>Investment support for products derived from R&amp;D results.</t>
        </is>
      </c>
      <c r="H50" s="8" t="inlineStr">
        <is>
          <t>not established</t>
        </is>
      </c>
      <c r="I50" s="8" t="inlineStr">
        <is>
          <t>belirtilmemiş</t>
        </is>
      </c>
      <c r="J50" s="8" t="inlineStr">
        <is>
          <t>—</t>
        </is>
      </c>
      <c r="K50" s="8" t="inlineStr">
        <is>
          <t>—</t>
        </is>
      </c>
      <c r="L50" s="8" t="inlineStr">
        <is>
          <t>TRY</t>
        </is>
      </c>
      <c r="M50" s="8" t="inlineStr">
        <is>
          <t>hiçbir şey belirtilmemiş</t>
        </is>
      </c>
      <c r="N50" s="11" t="inlineStr">
        <is>
          <t>DOĞRULANMADI</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Kaynak bir aralık veriyorsa Bütçe sayfası yayımlanan en düşük oranı kullanır. Aralığın tamamı Oran sütunundadır.</t>
        </is>
      </c>
    </row>
  </sheetData>
  <autoFilter ref="A1:Q50"/>
  <conditionalFormatting sqref="N2:N50">
    <cfRule type="cellIs" priority="1" operator="equal" dxfId="0">
      <formula>"KAPALI"</formula>
    </cfRule>
    <cfRule type="cellIs" priority="2" operator="equal" dxfId="0">
      <formula>"SONA ERDİ"</formula>
    </cfRule>
    <cfRule type="cellIs" priority="3" operator="equal" dxfId="0">
      <formula>"DOĞRULANMADI"</formula>
    </cfRule>
    <cfRule type="cellIs" priority="4" operator="equal" dxfId="0">
      <formula>"DURAKLATILDI"</formula>
    </cfRule>
    <cfRule type="cellIs" priority="5" operator="equal" dxfId="1">
      <formula>"AÇIK"</formula>
    </cfRule>
    <cfRule type="cellIs" priority="6" operator="equal" dxfId="1">
      <formula>"KALICI"</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Bütçe</t>
        </is>
      </c>
    </row>
    <row r="2">
      <c r="A2" s="4" t="inlineStr">
        <is>
          <t>Bir program seçin, maliyet kalemlerinizi girin; destek tutarını, net maliyetinizi ve etkin destek oranını okuyun. Buradaki her rakam, inceleyebileceğiniz bir formüldür.</t>
        </is>
      </c>
    </row>
    <row r="4">
      <c r="A4" s="3" t="inlineStr">
        <is>
          <t>Program</t>
        </is>
      </c>
      <c r="B4" s="14" t="inlineStr">
        <is>
          <t>EEW Modul 3 – MSR, Sensorik und Energiemanagement-Software</t>
        </is>
      </c>
      <c r="C4" t="inlineStr">
        <is>
          <t>← açılır listeden seçin</t>
        </is>
      </c>
    </row>
    <row r="5">
      <c r="A5" t="inlineStr">
        <is>
          <t>Ülke</t>
        </is>
      </c>
      <c r="B5" s="15">
        <f>INDEX('Programlar'!$B$2:$B$50,MATCH($B$4,'Programlar'!$C$2:$C$50,0))</f>
        <v/>
      </c>
    </row>
    <row r="6">
      <c r="A6" t="inlineStr">
        <is>
          <t>Enstrüman</t>
        </is>
      </c>
      <c r="B6" s="15">
        <f>INDEX('Programlar'!$F$2:$F$50,MATCH($B$4,'Programlar'!$C$2:$C$50,0))</f>
        <v/>
      </c>
    </row>
    <row r="7">
      <c r="A7" t="inlineStr">
        <is>
          <t>22 Eylül 2026 itibarıyla durum</t>
        </is>
      </c>
      <c r="B7" s="15">
        <f>INDEX('Programlar'!$N$2:$N$50,MATCH($B$4,'Programlar'!$C$2:$C$50,0))</f>
        <v/>
      </c>
    </row>
    <row r="8">
      <c r="A8" t="inlineStr">
        <is>
          <t>Programlar sayfasındaki oran</t>
        </is>
      </c>
      <c r="B8" s="16">
        <f>INDEX('Programlar'!$I$2:$I$50,MATCH($B$4,'Programlar'!$C$2:$C$50,0))</f>
        <v/>
      </c>
    </row>
    <row r="9">
      <c r="A9" t="inlineStr">
        <is>
          <t>Bunun yerine modellemek istediğiniz oran (isteğe bağlı)</t>
        </is>
      </c>
      <c r="B9" s="17" t="n"/>
      <c r="C9" s="4" t="inlineStr">
        <is>
          <t>Kaynak bir aralık veriyorsa ya da ölçek sınıfınız farklı bir oran hak ediyorsa bunu kullanın.</t>
        </is>
      </c>
    </row>
    <row r="10">
      <c r="A10" s="3" t="inlineStr">
        <is>
          <t>Aşağıda kullanılan oran</t>
        </is>
      </c>
      <c r="B10" s="18">
        <f>IF(ISNUMBER($B$9),$B$9,IF(ISNUMBER($B$8),$B$8,""))</f>
        <v/>
      </c>
    </row>
    <row r="11">
      <c r="A11" t="inlineStr">
        <is>
          <t>Alt sınır (yayımlandığı gibi)</t>
        </is>
      </c>
      <c r="B11" s="19">
        <f>INDEX('Programlar'!$J$2:$J$50,MATCH($B$4,'Programlar'!$C$2:$C$50,0))</f>
        <v/>
      </c>
    </row>
    <row r="12">
      <c r="A12" t="inlineStr">
        <is>
          <t>Üst sınır (yayımlandığı gibi)</t>
        </is>
      </c>
      <c r="B12" s="19">
        <f>INDEX('Programlar'!$K$2:$K$50,MATCH($B$4,'Programlar'!$C$2:$C$50,0))</f>
        <v/>
      </c>
    </row>
    <row r="13">
      <c r="A13" t="inlineStr">
        <is>
          <t>Üst sınır şunu sınırlar</t>
        </is>
      </c>
      <c r="B13" s="15">
        <f>INDEX('Programlar'!$M$2:$M$50,MATCH($B$4,'Programlar'!$C$2:$C$50,0))</f>
        <v/>
      </c>
    </row>
    <row r="14">
      <c r="A14" t="inlineStr">
        <is>
          <t>Para birimi</t>
        </is>
      </c>
      <c r="B14" s="15">
        <f>INDEX('Programlar'!$L$2:$L$50,MATCH($B$4,'Programlar'!$C$2:$C$50,0))</f>
        <v/>
      </c>
    </row>
    <row r="15">
      <c r="A15" t="inlineStr">
        <is>
          <t>Kurumlar vergisi oranınız</t>
        </is>
      </c>
      <c r="B15" s="17" t="n"/>
      <c r="C15" s="4" t="inlineStr">
        <is>
          <t>Yalnızca ilave vergi indirimi için gereklidir; nakit değeri, indirim ile vergi oranınızın çarpımıdır. Bu paket hiçbir ülke için vergi oranı belirtmez — kendi oranınızı girin.</t>
        </is>
      </c>
    </row>
    <row r="16">
      <c r="A16" t="inlineStr">
        <is>
          <t>Varsayımsal kredi vadesi, yıl</t>
        </is>
      </c>
      <c r="B16" s="20" t="n">
        <v>5</v>
      </c>
      <c r="C16" s="4" t="inlineStr">
        <is>
          <t>Yalnızca faiz desteği için kullanılır. Nuova Sabatini, beş yıllık geleneksel bir vade üzerinden hesaplanır.</t>
        </is>
      </c>
    </row>
    <row r="17">
      <c r="A17" t="inlineStr">
        <is>
          <t>Finanse edilen tutar (kredi ve faiz enstrümanları)</t>
        </is>
      </c>
      <c r="B17" s="21" t="n"/>
      <c r="C17" s="4" t="inlineStr">
        <is>
          <t>Toplam proje maliyetini kullanmak için boş bırakın.</t>
        </is>
      </c>
    </row>
    <row r="18" ht="46" customHeight="1">
      <c r="A18" t="inlineStr">
        <is>
          <t>Donanım + eğitimin uygun maliyet içindeki payına tavan</t>
        </is>
      </c>
      <c r="B18" s="22" t="n">
        <v>1</v>
      </c>
      <c r="C18" s="4" t="inlineStr">
        <is>
          <t>Programınız böyle bir tavan koymuyorsa %100 girin. Bu araştırmada bulunan tavanlar: Transizione 5.0 — eğitim, altyapı yatırımının ≤%10'u, en fazla 300.000 EUR; Digitalbonus Bayern — danışmanlık ve eğitim, uygun maliyetlerin %50'sine kadar.</t>
        </is>
      </c>
    </row>
    <row r="19" ht="70" customHeight="1">
      <c r="A19" s="3" t="inlineStr">
        <is>
          <t>Bu programa ilişkin notlar</t>
        </is>
      </c>
      <c r="B19" s="23">
        <f>INDEX('Programlar'!$P$2:$P$50,MATCH($B$4,'Programlar'!$C$2:$C$50,0))</f>
        <v/>
      </c>
    </row>
    <row r="21" ht="40" customHeight="1">
      <c r="A21" s="7" t="inlineStr">
        <is>
          <t>Maliyet kategorisi</t>
        </is>
      </c>
      <c r="B21" s="7" t="inlineStr">
        <is>
          <t>Açıklamanız</t>
        </is>
      </c>
      <c r="C21" s="7" t="inlineStr">
        <is>
          <t>Tutar</t>
        </is>
      </c>
      <c r="D21" s="7" t="inlineStr">
        <is>
          <t>Uygun mu?</t>
        </is>
      </c>
      <c r="E21" s="7" t="inlineStr">
        <is>
          <t>Donanım + eğitim tavanına sayılıyor mu?</t>
        </is>
      </c>
      <c r="F21" s="7" t="inlineStr">
        <is>
          <t>Uygun tutar</t>
        </is>
      </c>
    </row>
    <row r="22">
      <c r="A22" s="4" t="inlineStr">
        <is>
          <t>İzleme yazılımı — proje dönemi için lisans veya abonelik</t>
        </is>
      </c>
      <c r="B22" s="13" t="inlineStr">
        <is>
          <t>ÖRNEK — kendi verinizle değiştirin</t>
        </is>
      </c>
      <c r="C22" s="21" t="n">
        <v>60000</v>
      </c>
      <c r="D22" s="14" t="inlineStr">
        <is>
          <t>Evet</t>
        </is>
      </c>
      <c r="E22" s="14" t="inlineStr">
        <is>
          <t>Hayır</t>
        </is>
      </c>
      <c r="F22" s="19">
        <f>IF(D22="Evet",C22,0)</f>
        <v/>
      </c>
    </row>
    <row r="23">
      <c r="A23" s="4" t="inlineStr">
        <is>
          <t>Devreye alma, yapılandırma ve entegrasyon hizmetleri</t>
        </is>
      </c>
      <c r="B23" s="13" t="n"/>
      <c r="C23" s="21" t="n">
        <v>45000</v>
      </c>
      <c r="D23" s="14" t="inlineStr">
        <is>
          <t>Evet</t>
        </is>
      </c>
      <c r="E23" s="14" t="inlineStr">
        <is>
          <t>Hayır</t>
        </is>
      </c>
      <c r="F23" s="19">
        <f>IF(D23="Evet",C23,0)</f>
        <v/>
      </c>
    </row>
    <row r="24">
      <c r="A24" s="4" t="inlineStr">
        <is>
          <t>Donanım ve sensörler — ağ geçitleri, G/Ç modülleri, sayaçlar</t>
        </is>
      </c>
      <c r="B24" s="13" t="n"/>
      <c r="C24" s="21" t="n">
        <v>30000</v>
      </c>
      <c r="D24" s="14" t="inlineStr">
        <is>
          <t>Evet</t>
        </is>
      </c>
      <c r="E24" s="14" t="inlineStr">
        <is>
          <t>Evet</t>
        </is>
      </c>
      <c r="F24" s="19">
        <f>IF(D24="Evet",C24,0)</f>
        <v/>
      </c>
    </row>
    <row r="25">
      <c r="A25" s="4" t="inlineStr">
        <is>
          <t>Saha terminalleri ve ekranlar</t>
        </is>
      </c>
      <c r="B25" s="13" t="n"/>
      <c r="C25" s="21" t="n">
        <v>12000</v>
      </c>
      <c r="D25" s="14" t="inlineStr">
        <is>
          <t>Evet</t>
        </is>
      </c>
      <c r="E25" s="14" t="inlineStr">
        <is>
          <t>Evet</t>
        </is>
      </c>
      <c r="F25" s="19">
        <f>IF(D25="Evet",C25,0)</f>
        <v/>
      </c>
    </row>
    <row r="26">
      <c r="A26" s="4" t="inlineStr">
        <is>
          <t>Operatör, teknisyen ve yönetici eğitimi</t>
        </is>
      </c>
      <c r="B26" s="13" t="n"/>
      <c r="C26" s="21" t="n">
        <v>8000</v>
      </c>
      <c r="D26" s="14" t="inlineStr">
        <is>
          <t>Evet</t>
        </is>
      </c>
      <c r="E26" s="14" t="inlineStr">
        <is>
          <t>Evet</t>
        </is>
      </c>
      <c r="F26" s="19">
        <f>IF(D26="Evet",C26,0)</f>
        <v/>
      </c>
    </row>
    <row r="27">
      <c r="A27" s="4" t="inlineStr">
        <is>
          <t>Diğer (proje yönetimi, danışmanlık, beklenmeyen giderler)</t>
        </is>
      </c>
      <c r="B27" s="13" t="n"/>
      <c r="C27" s="21" t="n">
        <v>10000</v>
      </c>
      <c r="D27" s="14" t="inlineStr">
        <is>
          <t>Evet</t>
        </is>
      </c>
      <c r="E27" s="14" t="inlineStr">
        <is>
          <t>Hayır</t>
        </is>
      </c>
      <c r="F27" s="19">
        <f>IF(D27="Evet",C27,0)</f>
        <v/>
      </c>
    </row>
    <row r="29">
      <c r="A29" s="24" t="inlineStr">
        <is>
          <t>Toplam proje maliyeti</t>
        </is>
      </c>
      <c r="C29" s="19">
        <f>SUM(C22:C27)</f>
        <v/>
      </c>
    </row>
    <row r="30">
      <c r="A30" s="24" t="inlineStr">
        <is>
          <t>Uygun maliyet, tavan öncesi</t>
        </is>
      </c>
      <c r="C30" s="19">
        <f>SUM(F22:F27)</f>
        <v/>
      </c>
    </row>
    <row r="31">
      <c r="A31" s="24" t="inlineStr">
        <is>
          <t>Uygun donanım + eğitim</t>
        </is>
      </c>
      <c r="C31" s="19">
        <f>SUMIFS(F22:F27,E22:E27,"Evet")</f>
        <v/>
      </c>
    </row>
    <row r="32">
      <c r="A32" s="24" t="inlineStr">
        <is>
          <t>Tavan dışındaki uygun maliyet</t>
        </is>
      </c>
      <c r="C32" s="19">
        <f>C30-C31</f>
        <v/>
      </c>
    </row>
    <row r="33">
      <c r="A33" s="24" t="inlineStr">
        <is>
          <t>Tavana sığan donanım + eğitim</t>
        </is>
      </c>
      <c r="C33" s="19">
        <f>IF($B$18&gt;=1,C31,MIN(C31,$B$18*C32/(1-$B$18)))</f>
        <v/>
      </c>
    </row>
    <row r="34">
      <c r="A34" s="24" t="inlineStr">
        <is>
          <t>Tavan sonrası uygun taban</t>
        </is>
      </c>
      <c r="C34" s="19">
        <f>C32+C33</f>
        <v/>
      </c>
    </row>
    <row r="35">
      <c r="A35" s="24" t="inlineStr">
        <is>
          <t>Tavan kontrolü</t>
        </is>
      </c>
      <c r="C35" s="15">
        <f>IF(C33&lt;C31-0.000001,"Tavanın üzerinde — aşan kısım uygun tabandan çıkarıldı","Tavanın içinde")</f>
        <v/>
      </c>
    </row>
    <row r="36">
      <c r="A36" s="24" t="inlineStr">
        <is>
          <t>Destek tutarının hesaplandığı taban</t>
        </is>
      </c>
      <c r="C36" s="19">
        <f>IF(AND($B$13="uygun maliyeti",ISNUMBER($B$12)),MIN(C34,$B$12),C34)</f>
        <v/>
      </c>
    </row>
    <row r="37">
      <c r="A37" s="24" t="inlineStr">
        <is>
          <t>Üst sınır uygulanmadan önceki destek</t>
        </is>
      </c>
      <c r="C37" s="19">
        <f>IF($B$10="","",IF(OR($B$6="Kredi — faizi karşılanan",$B$6="Hizmet, nakit değil",$B$6="Yok — kapandı veya yürürlükten kalktı",$B$6="Vergi ve gümrük paketi"),0,IF($B$6="İlave vergi indirimi",IF(ISNUMBER($B$15),C36*$B$10*$B$15,0),IF($B$6="Faiz desteği",IF(ISNUMBER($B$16),IF(ISNUMBER($B$17),$B$17,C29)*$B$10*$B$16,0),C36*$B$10))))</f>
        <v/>
      </c>
    </row>
    <row r="38">
      <c r="A38" s="24" t="inlineStr">
        <is>
          <t>Destek tutarı</t>
        </is>
      </c>
      <c r="C38" s="25">
        <f>IF(C37="","",IF(AND($B$13="destek tutarını",ISNUMBER($B$12)),MIN(C37,$B$12),C37))</f>
        <v/>
      </c>
    </row>
    <row r="39" ht="44" customHeight="1">
      <c r="A39" s="24" t="inlineStr">
        <is>
          <t>Bu destek tutarı nasıl hesaplandı</t>
        </is>
      </c>
      <c r="C39" s="26">
        <f>IF($B$10="","Oran yok: kaynak bir oran belirtmiyor. Modellemek için yukarıya kendi oranınızı girin.",IF(AND($B$6="İlave vergi indirimi",NOT(ISNUMBER($B$15))),"İlave vergi indirimi, indirim ile vergi oranınızın çarpımı kadar değerlidir. Yukarıya kurumlar vergisi oranınızı girin.",IF($B$6="Faiz desteği","Faiz desteği. Bu, iskonto edilmemiş üst sınırdır: finanse edilen tutar × oran × vade. Destek veren kurum bunu itfa planı üzerinden hesaplar, bu nedenle gerçek destek daha düşüktür ve onun hesabı esas alınır.",IF(OR($B$6="Kredi — faizi karşılanan",$B$6="Hizmet, nakit değil",$B$6="Yok — kapandı veya yürürlükten kalktı",$B$6="Vergi ve gümrük paketi"),"Destek, faizi karşılanan bir kredidir, hibe değil. Hesaplanacak bir destek tutarı yoktur; kaçındığınız faizi ayrıca modelleyin.",IF(AND($B$13="destek tutarını",ISNUMBER($B$12),C37&gt;$B$12),"Yayımlanan üst sınırla sınırlandırıldı.",IF($B$6="İlave vergi indirimi","Taban × oran × vergi oranınız.","Taban × oran."))))))</f>
        <v/>
      </c>
    </row>
    <row r="40">
      <c r="A40" s="24" t="inlineStr">
        <is>
          <t>Size kalan net maliyet</t>
        </is>
      </c>
      <c r="C40" s="25">
        <f>IF(ISNUMBER(C38),C29-C38,"")</f>
        <v/>
      </c>
    </row>
    <row r="41">
      <c r="A41" s="24" t="inlineStr">
        <is>
          <t>Etkin destek oranı</t>
        </is>
      </c>
      <c r="C41" s="18">
        <f>IF(AND(ISNUMBER(C38),C29&gt;0),C38/C29,"")</f>
        <v/>
      </c>
    </row>
    <row r="42">
      <c r="A42" s="24" t="inlineStr">
        <is>
          <t>Alt sınır kontrolü</t>
        </is>
      </c>
      <c r="C42" s="15">
        <f>IF(NOT(ISNUMBER($B$11)),"—",IF(NOT(ISNUMBER(C38)),"—",IF(C38&gt;=$B$11,"Yayımlanan alt sınırın üzerinde","Yayımlanan alt sınırın altında")))</f>
        <v/>
      </c>
    </row>
    <row r="43">
      <c r="A43" s="24" t="inlineStr">
        <is>
          <t>Durum kontrolü</t>
        </is>
      </c>
      <c r="C43" s="15">
        <f>IF(OR($B$7="AÇIK",$B$7="KALICI"),"22 Eylül 2026 itibarıyla açık — yine de güncel çağrıyı kontrol edin","Bu program açık değil — yukarıdaki rakam yalnızca bir planlama sayısıdır")</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"Tavanın üzerinde — aşan kısım uygun tabandan çıkarıldı"</formula>
    </cfRule>
    <cfRule type="cellIs" priority="2" operator="equal" dxfId="1">
      <formula>"Tavanın içinde"</formula>
    </cfRule>
  </conditionalFormatting>
  <conditionalFormatting sqref="C42">
    <cfRule type="cellIs" priority="3" operator="equal" dxfId="0">
      <formula>"Yayımlanan alt sınırın altında"</formula>
    </cfRule>
    <cfRule type="cellIs" priority="4" operator="equal" dxfId="1">
      <formula>"Yayımlanan alt sınırın üzerinde"</formula>
    </cfRule>
  </conditionalFormatting>
  <conditionalFormatting sqref="C43">
    <cfRule type="cellIs" priority="5" operator="equal" dxfId="0">
      <formula>"Bu program açık değil — yukarıdaki rakam yalnızca bir planlama sayısıdır"</formula>
    </cfRule>
    <cfRule type="cellIs" priority="6" operator="equal" dxfId="1">
      <formula>"22 Eylül 2026 itibarıyla açık — yine de güncel çağrıyı kontrol edin"</formula>
    </cfRule>
  </conditionalFormatting>
  <conditionalFormatting sqref="B7">
    <cfRule type="cellIs" priority="7" operator="notEqual" dxfId="2">
      <formula>"AÇIK"</formula>
    </cfRule>
  </conditionalFormatting>
  <dataValidations count="2">
    <dataValidation sqref="B4" showDropDown="0" showInputMessage="0" showErrorMessage="0" allowBlank="0" type="list">
      <formula1>='Programlar'!$C$2:$C$50</formula1>
    </dataValidation>
    <dataValidation sqref="D22 D23 D24 D25 D26 D27 E22 E23 E24 E25 E26 E27" showDropDown="0" showInputMessage="0" showErrorMessage="0" allowBlank="0" type="list">
      <formula1>"Evet,Hayır"</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Koşul</t>
        </is>
      </c>
      <c r="C1" s="7" t="inlineStr">
        <is>
          <t>Bir başvuruya neden karar verir ve nereden gelir</t>
        </is>
      </c>
      <c r="D1" s="7" t="inlineStr">
        <is>
          <t>Cevabınız</t>
        </is>
      </c>
      <c r="E1" s="7" t="inlineStr">
        <is>
          <t>Elinizdeki kanıt</t>
        </is>
      </c>
      <c r="F1" s="7" t="inlineStr">
        <is>
          <t>Nerede tutuluyor</t>
        </is>
      </c>
      <c r="G1" s="7" t="inlineStr">
        <is>
          <t>Sorumlu</t>
        </is>
      </c>
      <c r="H1" s="7" t="inlineStr">
        <is>
          <t>Kontrol tarihi</t>
        </is>
      </c>
      <c r="I1" s="7" t="inlineStr">
        <is>
          <t>İşaret</t>
        </is>
      </c>
    </row>
    <row r="2" ht="46" customHeight="1">
      <c r="A2" t="n">
        <v>1</v>
      </c>
      <c r="B2" s="4" t="inlineStr">
        <is>
          <t>AB tanımına göre KOBİ statüsü, bağlı işletmeler grubunun tamamı üzerinden test edilir</t>
        </is>
      </c>
      <c r="C2" s="4" t="inlineStr">
        <is>
          <t>Oranlar neredeyse her yerde ölçek sınıfına göre belirlenir: EEW Modul 3 küçüğe %45, ortaya %35, büyüğe %25 öder; Modul 4 büyük işletmeleri tamamen dışlar; Avusturya UFI oranı büyüklüğe göre %15/20/25 arasında değişir. Ortak ya da bağlı bir iştirak sizi bir üst sınıfa taşıyabilir.</t>
        </is>
      </c>
      <c r="D2" s="14" t="n"/>
      <c r="E2" s="14" t="n"/>
      <c r="F2" s="14" t="n"/>
      <c r="G2" s="14" t="n"/>
      <c r="H2" s="14" t="n"/>
      <c r="I2" s="27">
        <f>IF(OR(D2="",D2="Hayır",D2="Bilinmiyor"),"KONTROL","")</f>
        <v/>
      </c>
    </row>
    <row r="3" ht="46" customHeight="1">
      <c r="A3" t="n">
        <v>2</v>
      </c>
      <c r="B3" s="4" t="inlineStr">
        <is>
          <t>Doğru bölgede kayıtlı merkez veya işletme tesisi</t>
        </is>
      </c>
      <c r="C3" s="4" t="inlineStr">
        <is>
          <t>Digitalbonus Bayern Bavyera'da bir tesis ister; MID-Digitalisierung NRW'de kayıtlı merkez; Valon chèques Valonya'da ana merkez; SITCE ve SICE NUTS II düzeyine özgüdür.</t>
        </is>
      </c>
      <c r="D3" s="14" t="n"/>
      <c r="E3" s="14" t="n"/>
      <c r="F3" s="14" t="n"/>
      <c r="G3" s="14" t="n"/>
      <c r="H3" s="14" t="n"/>
      <c r="I3" s="27">
        <f>IF(OR(D3="",D3="Hayır",D3="Bilinmiyor"),"KONTROL","")</f>
        <v/>
      </c>
    </row>
    <row r="4" ht="46" customHeight="1">
      <c r="A4" t="n">
        <v>3</v>
      </c>
      <c r="B4" s="4" t="inlineStr">
        <is>
          <t>Sektör ve NACE kodunun uygun olması</t>
        </is>
      </c>
      <c r="C4" s="4" t="inlineStr">
        <is>
          <t>KOSGEB'in dijital dönüşüm kredisi yalnızca NACE C bölümünü kapsar ve mikro işletmeleri dışlar. Digitalbonus Bayern serbest meslek sahiplerini, hastaneleri, tarımı ve kamu şirketlerini dışlar.</t>
        </is>
      </c>
      <c r="D4" s="14" t="n"/>
      <c r="E4" s="14" t="n"/>
      <c r="F4" s="14" t="n"/>
      <c r="G4" s="14" t="n"/>
      <c r="H4" s="14" t="n"/>
      <c r="I4" s="27">
        <f>IF(OR(D4="",D4="Hayır",D4="Bilinmiyor"),"KONTROL","")</f>
        <v/>
      </c>
    </row>
    <row r="5" ht="46" customHeight="1">
      <c r="A5" t="n">
        <v>4</v>
      </c>
      <c r="B5" s="4" t="inlineStr">
        <is>
          <t>Mikro işletme, çalışan sayısı ve ciro eşikleri</t>
        </is>
      </c>
      <c r="C5" s="4" t="inlineStr">
        <is>
          <t>Digitalbonus Bayern: 50'den az çalışan ve ≤10 milyon EUR ciro veya bilanço. SMV:Digital: en az 2 tam zaman eşdeğeri.</t>
        </is>
      </c>
      <c r="D5" s="14" t="n"/>
      <c r="E5" s="14" t="n"/>
      <c r="F5" s="14" t="n"/>
      <c r="G5" s="14" t="n"/>
      <c r="H5" s="14" t="n"/>
      <c r="I5" s="27">
        <f>IF(OR(D5="",D5="Hayır",D5="Bilinmiyor"),"KONTROL","")</f>
        <v/>
      </c>
    </row>
    <row r="6" ht="46" customHeight="1">
      <c r="A6" t="n">
        <v>5</v>
      </c>
      <c r="B6" s="4" t="inlineStr">
        <is>
          <t>Önceki üç mali yılda alınan de minimis</t>
        </is>
      </c>
      <c r="C6" s="4" t="inlineStr">
        <is>
          <t>MID-Digitalisierung önceki de minimis toplamını 300.000 EUR ile sınırlar; Klimatklivet destekleri üç yılda 300.000 EUR ile sınırlıdır; Flaman Vergroeningsscan de minimis kapsamında yürür. Yürüyen toplamı beyan edebilmeniz gerekir.</t>
        </is>
      </c>
      <c r="D6" s="14" t="n"/>
      <c r="E6" s="14" t="n"/>
      <c r="F6" s="14" t="n"/>
      <c r="G6" s="14" t="n"/>
      <c r="H6" s="14" t="n"/>
      <c r="I6" s="27">
        <f>IF(OR(D6="",D6="Hayır",D6="Bilinmiyor"),"KONTROL","")</f>
        <v/>
      </c>
    </row>
    <row r="7" ht="46" customHeight="1">
      <c r="A7" t="n">
        <v>6</v>
      </c>
      <c r="B7" s="4" t="inlineStr">
        <is>
          <t>Yatırımın taahhüt edilmeden önce kuruma bildirilmesi</t>
        </is>
      </c>
      <c r="C7" s="4" t="inlineStr">
        <is>
          <t>Hollanda'daki EIA'nın RVO'ya önceden bildirilmesi gerekir. Bir Hollanda başvurusunu kaybetmenin açık ara en yaygın yolu budur.</t>
        </is>
      </c>
      <c r="D7" s="14" t="n"/>
      <c r="E7" s="14" t="n"/>
      <c r="F7" s="14" t="n"/>
      <c r="G7" s="14" t="n"/>
      <c r="H7" s="14" t="n"/>
      <c r="I7" s="27">
        <f>IF(OR(D7="",D7="Hayır",D7="Bilinmiyor"),"KONTROL","")</f>
        <v/>
      </c>
    </row>
    <row r="8" ht="46" customHeight="1">
      <c r="A8" t="n">
        <v>7</v>
      </c>
      <c r="B8" s="4" t="inlineStr">
        <is>
          <t>Yatırımdan önce rezervasyon ya da prenotazione yapılması</t>
        </is>
      </c>
      <c r="C8" s="4" t="inlineStr">
        <is>
          <t>İtalyan iperammortamento GSE üzerinden yürür: prenotazione, ardından GSE onayından sonraki 60 gün içinde teyit, ardından 15 Kasım 2028'e kadar tamamlama bildirimi.</t>
        </is>
      </c>
      <c r="D8" s="14" t="n"/>
      <c r="E8" s="14" t="n"/>
      <c r="F8" s="14" t="n"/>
      <c r="G8" s="14" t="n"/>
      <c r="H8" s="14" t="n"/>
      <c r="I8" s="27">
        <f>IF(OR(D8="",D8="Hayır",D8="Bilinmiyor"),"KONTROL","")</f>
        <v/>
      </c>
    </row>
    <row r="9" ht="46" customHeight="1">
      <c r="A9" t="n">
        <v>8</v>
      </c>
      <c r="B9" s="4" t="inlineStr">
        <is>
          <t>Onaydan önce işe başlanmamış ve hiçbir şey sipariş edilmemiş olması</t>
        </is>
      </c>
      <c r="C9" s="4" t="inlineStr">
        <is>
          <t>2026 ProKilowatt program koşulları, onaydan önce uygulanmış önlemleri dışlar. Hibe rejimlerinin çoğu aynı çizgidedir.</t>
        </is>
      </c>
      <c r="D9" s="14" t="n"/>
      <c r="E9" s="14" t="n"/>
      <c r="F9" s="14" t="n"/>
      <c r="G9" s="14" t="n"/>
      <c r="H9" s="14" t="n"/>
      <c r="I9" s="27">
        <f>IF(OR(D9="",D9="Hayır",D9="Bilinmiyor"),"KONTROL","")</f>
        <v/>
      </c>
    </row>
    <row r="10" ht="46" customHeight="1">
      <c r="A10" t="n">
        <v>9</v>
      </c>
      <c r="B10" s="4" t="inlineStr">
        <is>
          <t>Bölgesel uygunluk belgesinin alınmış olması</t>
        </is>
      </c>
      <c r="C10" s="4" t="inlineStr">
        <is>
          <t>Belçika federal artırılmış tematik indirimi (KOBİ %40 / büyük %30) yatırımın nitelik taşıdığını belgeleyen bölgesel bir sertifika ister. Bu olmadan indirim temel orana geri düşer.</t>
        </is>
      </c>
      <c r="D10" s="14" t="n"/>
      <c r="E10" s="14" t="n"/>
      <c r="F10" s="14" t="n"/>
      <c r="G10" s="14" t="n"/>
      <c r="H10" s="14" t="n"/>
      <c r="I10" s="27">
        <f>IF(OR(D10="",D10="Hayır",D10="Bilinmiyor"),"KONTROL","")</f>
        <v/>
      </c>
    </row>
    <row r="11" ht="46" customHeight="1">
      <c r="A11" t="n">
        <v>10</v>
      </c>
      <c r="B11" s="4" t="inlineStr">
        <is>
          <t>Varlığın yayımlanmış uygun teknoloji listesinde olması</t>
        </is>
      </c>
      <c r="C11" s="4" t="inlineStr">
        <is>
          <t>EIA yalnızca Energielijst'te yer alan varlıklar için öder ve Energielijst 2026'da enerji izleme, ara sayaçlama veya enerji yönetimi sistemi için bağımsız bir kod yoktur — ölçüm yalnızca listelenmiş bir varlığın bileşeni olarak görünür. Ecologiepremie+ da kendi Limitatieve Technologieënlijst listesiyle aynı şekilde çalışır ve o listede hiçbir sayaçlama teknolojisi yer almaz.</t>
        </is>
      </c>
      <c r="D11" s="14" t="n"/>
      <c r="E11" s="14" t="n"/>
      <c r="F11" s="14" t="n"/>
      <c r="G11" s="14" t="n"/>
      <c r="H11" s="14" t="n"/>
      <c r="I11" s="27">
        <f>IF(OR(D11="",D11="Hayır",D11="Bilinmiyor"),"KONTROL","")</f>
        <v/>
      </c>
    </row>
    <row r="12" ht="46" customHeight="1">
      <c r="A12" t="n">
        <v>11</v>
      </c>
      <c r="B12" s="4" t="inlineStr">
        <is>
          <t>Enerji tasarrufunun sayısallaştırılması, belgelenmesi ve — gerekli olduğunda — denetlenmesi</t>
        </is>
      </c>
      <c r="C12" s="4" t="inlineStr">
        <is>
          <t>EEW Modul 4, nihai enerji talebinin en az %15 düştüğünün kanıtlanmasını ister. Avusturya UFI yılda en az 4 ton CO2 tasarrufu ister. Danimarka'nın Erhvervspuljen programı desteği kendisi hesaplar: ton CO2 başına 1.000 DKK ya da tasarruf edilen kWh başına 20 øre — ölçüm yoksa destek de yok.</t>
        </is>
      </c>
      <c r="D12" s="14" t="n"/>
      <c r="E12" s="14" t="n"/>
      <c r="F12" s="14" t="n"/>
      <c r="G12" s="14" t="n"/>
      <c r="H12" s="14" t="n"/>
      <c r="I12" s="27">
        <f>IF(OR(D12="",D12="Hayır",D12="Bilinmiyor"),"KONTROL","")</f>
        <v/>
      </c>
    </row>
    <row r="13" ht="46" customHeight="1">
      <c r="A13" t="n">
        <v>12</v>
      </c>
      <c r="B13" s="4" t="inlineStr">
        <is>
          <t>Asgari yatırım veya asgari destek tutarının karşılanması</t>
        </is>
      </c>
      <c r="C13" s="4" t="inlineStr">
        <is>
          <t>UFI: en az 10.000 EUR ve 1,0 milyon EUR'nun altında yatırım. GREEN: asgari yatırım 50.000 EUR. EIA: varlık başına 2.500 EUR. Energiatuki: 10.000–5.000.000 EUR. Nuova Sabatini: finansman 20.000–4.000.000 EUR. Türk yatırım teşvik belgesinin tabanı 6.000.000 TL'dir.</t>
        </is>
      </c>
      <c r="D13" s="14" t="n"/>
      <c r="E13" s="14" t="n"/>
      <c r="F13" s="14" t="n"/>
      <c r="G13" s="14" t="n"/>
      <c r="H13" s="14" t="n"/>
      <c r="I13" s="27">
        <f>IF(OR(D13="",D13="Hayır",D13="Bilinmiyor"),"KONTROL","")</f>
        <v/>
      </c>
    </row>
    <row r="14" ht="46" customHeight="1">
      <c r="A14" t="n">
        <v>13</v>
      </c>
      <c r="B14" s="4" t="inlineStr">
        <is>
          <t>Üst sınırın başka bir projeyle zaten tüketilmemiş olması</t>
        </is>
      </c>
      <c r="C14" s="4" t="inlineStr">
        <is>
          <t>Birkaç tavan proje başına değil, bir dönem boyunca şirket başına geçerlidir: Ecologiepremie+ ve GREEN üç yılda şirket başına 1 milyon EUR, kmo-portefeuille yılda 7.500 EUR, Valon chèques üç yılda 50.000 EUR ile sınırlıdır.</t>
        </is>
      </c>
      <c r="D14" s="14" t="n"/>
      <c r="E14" s="14" t="n"/>
      <c r="F14" s="14" t="n"/>
      <c r="G14" s="14" t="n"/>
      <c r="H14" s="14" t="n"/>
      <c r="I14" s="27">
        <f>IF(OR(D14="",D14="Hayır",D14="Bilinmiyor"),"KONTROL","")</f>
        <v/>
      </c>
    </row>
    <row r="15" ht="46" customHeight="1">
      <c r="A15" t="n">
        <v>14</v>
      </c>
      <c r="B15" s="4" t="inlineStr">
        <is>
          <t>Satın almanın program kurallarına göre, tarihli tekliflerle yapılması</t>
        </is>
      </c>
      <c r="C15" s="4" t="inlineStr">
        <is>
          <t>Bir program üçüncü tarafın işini finanse ediyorsa — Valon ve Flaman chèques, SMV:Digital, MID-Digitalisierung — sağlayıcının çoğu kez akredite olması ve işin doğru sırayla sipariş edilip faturalanması gerekir.</t>
        </is>
      </c>
      <c r="D15" s="14" t="n"/>
      <c r="E15" s="14" t="n"/>
      <c r="F15" s="14" t="n"/>
      <c r="G15" s="14" t="n"/>
      <c r="H15" s="14" t="n"/>
      <c r="I15" s="27">
        <f>IF(OR(D15="",D15="Hayır",D15="Bilinmiyor"),"KONTROL","")</f>
        <v/>
      </c>
    </row>
    <row r="16" ht="46" customHeight="1">
      <c r="A16" t="n">
        <v>15</v>
      </c>
      <c r="B16" s="4" t="inlineStr">
        <is>
          <t>Gerekli olduğu yerde sertifikalı veya akredite sağlayıcı kullanılması</t>
        </is>
      </c>
      <c r="C16" s="4" t="inlineStr">
        <is>
          <t>Flaman Vergroeningsscan, seçilmiş on iki danışmanlık bürosu tarafından verilir; Valon chèques yalnızca etiketli sağlayıcıları finanse eder; MID-Digitalisierung projeyi yürütecek ya da ona eşlik edecek bir dış hizmet sağlayıcı ister.</t>
        </is>
      </c>
      <c r="D16" s="14" t="n"/>
      <c r="E16" s="14" t="n"/>
      <c r="F16" s="14" t="n"/>
      <c r="G16" s="14" t="n"/>
      <c r="H16" s="14" t="n"/>
      <c r="I16" s="27">
        <f>IF(OR(D16="",D16="Hayır",D16="Bilinmiyor"),"KONTROL","")</f>
        <v/>
      </c>
    </row>
    <row r="17" ht="46" customHeight="1">
      <c r="A17" t="n">
        <v>16</v>
      </c>
      <c r="B17" s="4" t="inlineStr">
        <is>
          <t>Enerji verimliliği anlaşmasının imzalanmış olması ya da işin ESCO sözleşmesi olarak kurgulanması</t>
        </is>
      </c>
      <c r="C17" s="4" t="inlineStr">
        <is>
          <t>Finlandiya'da Energiatuki, energiatehokkuussopimus kapsamında %20, ESCO üzerinden %25 öder; anlaşma olmadan bu oran %15'tir. Destek yoğunluğunda 5 ila 10 puan değerindedir.</t>
        </is>
      </c>
      <c r="D17" s="14" t="n"/>
      <c r="E17" s="14" t="n"/>
      <c r="F17" s="14" t="n"/>
      <c r="G17" s="14" t="n"/>
      <c r="H17" s="14" t="n"/>
      <c r="I17" s="27">
        <f>IF(OR(D17="",D17="Hayır",D17="Bilinmiyor"),"KONTROL","")</f>
        <v/>
      </c>
    </row>
    <row r="18" ht="46" customHeight="1">
      <c r="A18" t="n">
        <v>17</v>
      </c>
      <c r="B18" s="4" t="inlineStr">
        <is>
          <t>Paranın koşulu olduğu yerde sertifikaya sahip olunması</t>
        </is>
      </c>
      <c r="C18" s="4" t="inlineStr">
        <is>
          <t>Türkiye'de VAP, TS EN ISO 50001 sertifikası, EVDES kaydı ve atanmış bir enerji yöneticisi ister. Avusturya UFI, EMAS kaydı için +%5 (en fazla 10.000 EUR) öder.</t>
        </is>
      </c>
      <c r="D18" s="14" t="n"/>
      <c r="E18" s="14" t="n"/>
      <c r="F18" s="14" t="n"/>
      <c r="G18" s="14" t="n"/>
      <c r="H18" s="14" t="n"/>
      <c r="I18" s="27">
        <f>IF(OR(D18="",D18="Hayır",D18="Bilinmiyor"),"KONTROL","")</f>
        <v/>
      </c>
    </row>
    <row r="19" ht="46" customHeight="1">
      <c r="A19" t="n">
        <v>18</v>
      </c>
      <c r="B19" s="4" t="inlineStr">
        <is>
          <t>Finansmandan önce olgunluk değerlendirmesinin tamamlanması</t>
        </is>
      </c>
      <c r="C19" s="4" t="inlineStr">
        <is>
          <t>KOSGEB'in dijital dönüşüm kredisi, finansman serbest bırakılmadan önce onaylanmış bir dijital dönüşüm olgunluk değerlendirmesi ister — TÜSSİDE DDX ya da MEXT SIRI.</t>
        </is>
      </c>
      <c r="D19" s="14" t="n"/>
      <c r="E19" s="14" t="n"/>
      <c r="F19" s="14" t="n"/>
      <c r="G19" s="14" t="n"/>
      <c r="H19" s="14" t="n"/>
      <c r="I19" s="27">
        <f>IF(OR(D19="",D19="Hayır",D19="Bilinmiyor"),"KONTROL","")</f>
        <v/>
      </c>
    </row>
    <row r="20" ht="46" customHeight="1">
      <c r="A20" t="n">
        <v>19</v>
      </c>
      <c r="B20" s="4" t="inlineStr">
        <is>
          <t>Mali testlerin karşılanması</t>
        </is>
      </c>
      <c r="C20" s="4" t="inlineStr">
        <is>
          <t>KOSGEB'in dijital dönüşüm kredisi, son mali yılda pozitif özkaynak ve son üç yılın en az birinde pozitif faaliyet kârı ister. Ödeme güçlüğündeki firmalar Digitalbonus Bayern'den dışlanır.</t>
        </is>
      </c>
      <c r="D20" s="14" t="n"/>
      <c r="E20" s="14" t="n"/>
      <c r="F20" s="14" t="n"/>
      <c r="G20" s="14" t="n"/>
      <c r="H20" s="14" t="n"/>
      <c r="I20" s="27">
        <f>IF(OR(D20="",D20="Hayır",D20="Bilinmiyor"),"KONTROL","")</f>
        <v/>
      </c>
    </row>
    <row r="21" ht="46" customHeight="1">
      <c r="A21" t="n">
        <v>20</v>
      </c>
      <c r="B21" s="4" t="inlineStr">
        <is>
          <t>Başvuru penceresinin açık olması ve sıra kuralının anlaşılması</t>
        </is>
      </c>
      <c r="C21" s="4" t="inlineStr">
        <is>
          <t>Digitalbonus Bayern, aylık kota tükendikten sonra 1 Ekim 2026 saat 10:00'da yeniden açılır; MID-Digitalisierung kura çeker ve ardından 28 günlük bir başvuru penceresi açar; SLIM ortaklıkları, bütçe dakikalar içinde bittiği için kuraya geçti.</t>
        </is>
      </c>
      <c r="D21" s="14" t="n"/>
      <c r="E21" s="14" t="n"/>
      <c r="F21" s="14" t="n"/>
      <c r="G21" s="14" t="n"/>
      <c r="H21" s="14" t="n"/>
      <c r="I21" s="27">
        <f>IF(OR(D21="",D21="Hayır",D21="Bilinmiyor"),"KONTROL","")</f>
        <v/>
      </c>
    </row>
    <row r="22" ht="46" customHeight="1">
      <c r="A22" t="n">
        <v>21</v>
      </c>
      <c r="B22" s="4" t="inlineStr">
        <is>
          <t>Şirket başına başvuru sınırlarına uyulması</t>
        </is>
      </c>
      <c r="C22" s="4" t="inlineStr">
        <is>
          <t>Digitalbonus Bayern, destek alanı başına bir, programın ömrü boyunca şirket başına iki başvuruya izin verir. TÜBİTAK, 1501 ve 1507 toplamında çağrı dönemi başına kuruluş başına iki öneriye izin verir.</t>
        </is>
      </c>
      <c r="D22" s="14" t="n"/>
      <c r="E22" s="14" t="n"/>
      <c r="F22" s="14" t="n"/>
      <c r="G22" s="14" t="n"/>
      <c r="H22" s="14" t="n"/>
      <c r="I22" s="27">
        <f>IF(OR(D22="",D22="Hayır",D22="Bilinmiyor"),"KONTROL","")</f>
        <v/>
      </c>
    </row>
    <row r="23" ht="46" customHeight="1">
      <c r="A23" t="n">
        <v>22</v>
      </c>
      <c r="B23" s="4" t="inlineStr">
        <is>
          <t>Vergi enstrümanlarında vergi pozisyonunun kontrol edilmesi</t>
        </is>
      </c>
      <c r="C23" s="4" t="inlineStr">
        <is>
          <t>Bir indirim ya da kredi, ancak kullanabildiğiniz kadar değerlidir. Bu paket, İspanyol BT indiriminin vergiye oranla yüzde sınırlarını ya da WBSO oranlarını belirtmez; çünkü okunan kaynaklar bunları vermemiştir.</t>
        </is>
      </c>
      <c r="D23" s="14" t="n"/>
      <c r="E23" s="14" t="n"/>
      <c r="F23" s="14" t="n"/>
      <c r="G23" s="14" t="n"/>
      <c r="H23" s="14" t="n"/>
      <c r="I23" s="27">
        <f>IF(OR(D23="",D23="Hayır",D23="Bilinmiyor"),"KONTROL","")</f>
        <v/>
      </c>
    </row>
  </sheetData>
  <conditionalFormatting sqref="I2:I23">
    <cfRule type="cellIs" priority="1" operator="equal" dxfId="0">
      <formula>"KONTROL"</formula>
    </cfRule>
  </conditionalFormatting>
  <dataValidations count="1">
    <dataValidation sqref="D2 D3 D4 D5 D6 D7 D8 D9 D10 D11 D12 D13 D14 D15 D16 D17 D18 D19 D20 D21 D22 D23" showDropDown="0" showInputMessage="0" showErrorMessage="0" allowBlank="0" type="list">
      <formula1>"Evet,Hayır,Uygulanamaz,Bilinmiyor"</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Gösterge</t>
        </is>
      </c>
      <c r="B1" s="7" t="inlineStr">
        <is>
          <t>Birim</t>
        </is>
      </c>
      <c r="C1" s="7" t="inlineStr">
        <is>
          <t>Şu durumda daha iyi</t>
        </is>
      </c>
      <c r="D1" s="7" t="inlineStr">
        <is>
          <t>Referans değer</t>
        </is>
      </c>
      <c r="E1" s="7" t="inlineStr">
        <is>
          <t>Referans dönemi</t>
        </is>
      </c>
      <c r="F1" s="7" t="inlineStr">
        <is>
          <t>Hedef</t>
        </is>
      </c>
      <c r="G1" s="7" t="inlineStr">
        <is>
          <t>Hedef tarihi</t>
        </is>
      </c>
      <c r="H1" s="7" t="inlineStr">
        <is>
          <t>Taahhüt edilen değişim</t>
        </is>
      </c>
      <c r="I1" s="7" t="inlineStr">
        <is>
          <t>Ölçüm yöntemi</t>
        </is>
      </c>
      <c r="J1" s="7" t="inlineStr">
        <is>
          <t>Veri kaynağı</t>
        </is>
      </c>
      <c r="K1" s="7" t="inlineStr">
        <is>
          <t>Örnekleme aralığı</t>
        </is>
      </c>
      <c r="L1" s="7" t="inlineStr">
        <is>
          <t>Saklama süresi</t>
        </is>
      </c>
      <c r="M1" s="7" t="inlineStr">
        <is>
          <t>Doğrulama ziyareti için kanıt belgesi</t>
        </is>
      </c>
    </row>
    <row r="2" ht="34" customHeight="1">
      <c r="A2" s="3" t="inlineStr">
        <is>
          <t>Üretim saati başına sağlam çıktı</t>
        </is>
      </c>
      <c r="B2" t="inlineStr">
        <is>
          <t>adet/saat</t>
        </is>
      </c>
      <c r="C2" t="inlineStr">
        <is>
          <t>daha yüksek</t>
        </is>
      </c>
      <c r="D2" s="14" t="n"/>
      <c r="E2" s="14" t="n"/>
      <c r="F2" s="14" t="n"/>
      <c r="G2" s="14" t="n"/>
      <c r="H2" s="28">
        <f>IF(AND(ISNUMBER(D2),D2&lt;&gt;0,ISNUMBER(F2)),(F2-D2)/D2,"")</f>
        <v/>
      </c>
      <c r="I2" s="29" t="inlineStr">
        <is>
          <t>Makine sinyallerinden otomatik toplanır (durum ve sayımlar); öncesinde ve sonrasında aynı tanımlar.</t>
        </is>
      </c>
      <c r="J2" s="29" t="inlineStr">
        <is>
          <t>İzleme sisteminden dışa aktarım, aynı makineler, aynı tanımlar.</t>
        </is>
      </c>
      <c r="K2" s="29" t="inlineStr">
        <is>
          <t>Makinede 1 dakika; vardiya bazında toplulaştırılır</t>
        </is>
      </c>
      <c r="L2" s="29" t="inlineStr">
        <is>
          <t>Proje dönemi artı programın saklama yükümlülüğü</t>
        </is>
      </c>
      <c r="M2" s="29" t="inlineStr">
        <is>
          <t>Arkasındaki ham olay kaydıyla birlikte aylık dışa aktarım ve yöntem açıklaması</t>
        </is>
      </c>
    </row>
    <row r="3" ht="34" customHeight="1">
      <c r="A3" s="3" t="inlineStr">
        <is>
          <t>Plansız duruş</t>
        </is>
      </c>
      <c r="B3" t="inlineStr">
        <is>
          <t>saat/ay</t>
        </is>
      </c>
      <c r="C3" t="inlineStr">
        <is>
          <t>daha düşük</t>
        </is>
      </c>
      <c r="D3" s="14" t="n"/>
      <c r="E3" s="14" t="n"/>
      <c r="F3" s="14" t="n"/>
      <c r="G3" s="14" t="n"/>
      <c r="H3" s="28">
        <f>IF(AND(ISNUMBER(D3),D3&lt;&gt;0,ISNUMBER(F3)),(F3-D3)/D3,"")</f>
        <v/>
      </c>
      <c r="I3" s="29" t="inlineStr">
        <is>
          <t>Makine sinyallerinden otomatik toplanır (durum ve sayımlar); öncesinde ve sonrasında aynı tanımlar.</t>
        </is>
      </c>
      <c r="J3" s="29" t="inlineStr">
        <is>
          <t>İzleme sisteminden dışa aktarım, aynı makineler, aynı tanımlar.</t>
        </is>
      </c>
      <c r="K3" s="29" t="inlineStr">
        <is>
          <t>Makinede 1 dakika; vardiya bazında toplulaştırılır</t>
        </is>
      </c>
      <c r="L3" s="29" t="inlineStr">
        <is>
          <t>Proje dönemi artı programın saklama yükümlülüğü</t>
        </is>
      </c>
      <c r="M3" s="29" t="inlineStr">
        <is>
          <t>Arkasındaki ham olay kaydıyla birlikte aylık dışa aktarım ve yöntem açıklaması</t>
        </is>
      </c>
    </row>
    <row r="4" ht="34" customHeight="1">
      <c r="A4" s="3" t="inlineStr">
        <is>
          <t>Kullanılabilirlik</t>
        </is>
      </c>
      <c r="B4" t="inlineStr">
        <is>
          <t>planlı üretim süresinin %'si</t>
        </is>
      </c>
      <c r="C4" t="inlineStr">
        <is>
          <t>daha yüksek</t>
        </is>
      </c>
      <c r="D4" s="17" t="n"/>
      <c r="E4" s="14" t="n"/>
      <c r="F4" s="17" t="n"/>
      <c r="G4" s="14" t="n"/>
      <c r="H4" s="28">
        <f>IF(AND(ISNUMBER(D4),D4&lt;&gt;0,ISNUMBER(F4)),(F4-D4)/D4,"")</f>
        <v/>
      </c>
      <c r="I4" s="29" t="inlineStr">
        <is>
          <t>Makine sinyallerinden otomatik toplanır (durum ve sayımlar); öncesinde ve sonrasında aynı tanımlar.</t>
        </is>
      </c>
      <c r="J4" s="29" t="inlineStr">
        <is>
          <t>İzleme sisteminden dışa aktarım, aynı makineler, aynı tanımlar.</t>
        </is>
      </c>
      <c r="K4" s="29" t="inlineStr">
        <is>
          <t>Makinede 1 dakika; vardiya bazında toplulaştırılır</t>
        </is>
      </c>
      <c r="L4" s="29" t="inlineStr">
        <is>
          <t>Proje dönemi artı programın saklama yükümlülüğü</t>
        </is>
      </c>
      <c r="M4" s="29" t="inlineStr">
        <is>
          <t>Arkasındaki ham olay kaydıyla birlikte aylık dışa aktarım ve yöntem açıklaması</t>
        </is>
      </c>
    </row>
    <row r="5" ht="34" customHeight="1">
      <c r="A5" s="3" t="inlineStr">
        <is>
          <t>Hurda ve yeniden işleme oranı</t>
        </is>
      </c>
      <c r="B5" t="inlineStr">
        <is>
          <t>çıktının %'si</t>
        </is>
      </c>
      <c r="C5" t="inlineStr">
        <is>
          <t>daha düşük</t>
        </is>
      </c>
      <c r="D5" s="17" t="n"/>
      <c r="E5" s="14" t="n"/>
      <c r="F5" s="17" t="n"/>
      <c r="G5" s="14" t="n"/>
      <c r="H5" s="28">
        <f>IF(AND(ISNUMBER(D5),D5&lt;&gt;0,ISNUMBER(F5)),(F5-D5)/D5,"")</f>
        <v/>
      </c>
      <c r="I5" s="29" t="inlineStr">
        <is>
          <t>Makine sinyallerinden otomatik toplanır (durum ve sayımlar); öncesinde ve sonrasında aynı tanımlar.</t>
        </is>
      </c>
      <c r="J5" s="29" t="inlineStr">
        <is>
          <t>İzleme sisteminden dışa aktarım, aynı makineler, aynı tanımlar.</t>
        </is>
      </c>
      <c r="K5" s="29" t="inlineStr">
        <is>
          <t>Makinede 1 dakika; vardiya bazında toplulaştırılır</t>
        </is>
      </c>
      <c r="L5" s="29" t="inlineStr">
        <is>
          <t>Proje dönemi artı programın saklama yükümlülüğü</t>
        </is>
      </c>
      <c r="M5" s="29" t="inlineStr">
        <is>
          <t>Arkasındaki ham olay kaydıyla birlikte aylık dışa aktarım ve yöntem açıklaması</t>
        </is>
      </c>
    </row>
    <row r="6" ht="34" customHeight="1">
      <c r="A6" s="3" t="inlineStr">
        <is>
          <t>Sağlam birim başına enerji</t>
        </is>
      </c>
      <c r="B6" t="inlineStr">
        <is>
          <t>kWh/adet</t>
        </is>
      </c>
      <c r="C6" t="inlineStr">
        <is>
          <t>daha düşük</t>
        </is>
      </c>
      <c r="D6" s="14" t="n"/>
      <c r="E6" s="14" t="n"/>
      <c r="F6" s="14" t="n"/>
      <c r="G6" s="14" t="n"/>
      <c r="H6" s="28">
        <f>IF(AND(ISNUMBER(D6),D6&lt;&gt;0,ISNUMBER(F6)),(F6-D6)/D6,"")</f>
        <v/>
      </c>
      <c r="I6" s="29" t="inlineStr">
        <is>
          <t>Makinede ya da beslemede sayaçlanır, otomatik okunur; çıktıya bölünmüş bir fatura rakamı değildir.</t>
        </is>
      </c>
      <c r="J6" s="29" t="inlineStr">
        <is>
          <t>İzleme sisteminden dışa aktarım, aynı makineler, aynı tanımlar.</t>
        </is>
      </c>
      <c r="K6" s="29" t="inlineStr">
        <is>
          <t>Makinede 1 dakika; vardiya bazında toplulaştırılır</t>
        </is>
      </c>
      <c r="L6" s="29" t="inlineStr">
        <is>
          <t>Proje dönemi artı programın saklama yükümlülüğü</t>
        </is>
      </c>
      <c r="M6" s="29" t="inlineStr">
        <is>
          <t>Arkasındaki ham olay kaydıyla birlikte aylık dışa aktarım ve yöntem açıklaması</t>
        </is>
      </c>
    </row>
    <row r="7" ht="34" customHeight="1">
      <c r="A7" s="3" t="inlineStr">
        <is>
          <t>Ortalama tip değiştirme süresi</t>
        </is>
      </c>
      <c r="B7" t="inlineStr">
        <is>
          <t>dakika</t>
        </is>
      </c>
      <c r="C7" t="inlineStr">
        <is>
          <t>daha düşük</t>
        </is>
      </c>
      <c r="D7" s="14" t="n"/>
      <c r="E7" s="14" t="n"/>
      <c r="F7" s="14" t="n"/>
      <c r="G7" s="14" t="n"/>
      <c r="H7" s="28">
        <f>IF(AND(ISNUMBER(D7),D7&lt;&gt;0,ISNUMBER(F7)),(F7-D7)/D7,"")</f>
        <v/>
      </c>
      <c r="I7" s="29" t="inlineStr">
        <is>
          <t>Makine sinyallerinden otomatik toplanır (durum ve sayımlar); öncesinde ve sonrasında aynı tanımlar.</t>
        </is>
      </c>
      <c r="J7" s="29" t="inlineStr">
        <is>
          <t>İzleme sisteminden dışa aktarım, aynı makineler, aynı tanımlar.</t>
        </is>
      </c>
      <c r="K7" s="29" t="inlineStr">
        <is>
          <t>Makinede 1 dakika; vardiya bazında toplulaştırılır</t>
        </is>
      </c>
      <c r="L7" s="29" t="inlineStr">
        <is>
          <t>Proje dönemi artı programın saklama yükümlülüğü</t>
        </is>
      </c>
      <c r="M7" s="29" t="inlineStr">
        <is>
          <t>Arkasındaki ham olay kaydıyla birlikte aylık dışa aktarım ve yöntem açıklaması</t>
        </is>
      </c>
    </row>
    <row r="8" ht="34" customHeight="1">
      <c r="A8" s="3" t="inlineStr">
        <is>
          <t>Ortalama onarım süresi (MTTR)</t>
        </is>
      </c>
      <c r="B8" t="inlineStr">
        <is>
          <t>saat</t>
        </is>
      </c>
      <c r="C8" t="inlineStr">
        <is>
          <t>daha düşük</t>
        </is>
      </c>
      <c r="D8" s="14" t="n"/>
      <c r="E8" s="14" t="n"/>
      <c r="F8" s="14" t="n"/>
      <c r="G8" s="14" t="n"/>
      <c r="H8" s="28">
        <f>IF(AND(ISNUMBER(D8),D8&lt;&gt;0,ISNUMBER(F8)),(F8-D8)/D8,"")</f>
        <v/>
      </c>
      <c r="I8" s="29" t="inlineStr">
        <is>
          <t>Makine sinyallerinden otomatik toplanır (durum ve sayımlar); öncesinde ve sonrasında aynı tanımlar.</t>
        </is>
      </c>
      <c r="J8" s="29" t="inlineStr">
        <is>
          <t>İzleme sisteminden dışa aktarım, aynı makineler, aynı tanımlar.</t>
        </is>
      </c>
      <c r="K8" s="29" t="inlineStr">
        <is>
          <t>Makinede 1 dakika; vardiya bazında toplulaştırılır</t>
        </is>
      </c>
      <c r="L8" s="29" t="inlineStr">
        <is>
          <t>Proje dönemi artı programın saklama yükümlülüğü</t>
        </is>
      </c>
      <c r="M8" s="29" t="inlineStr">
        <is>
          <t>Arkasındaki ham olay kaydıyla birlikte aylık dışa aktarım ve yöntem açıklaması</t>
        </is>
      </c>
    </row>
    <row r="9" ht="34" customHeight="1">
      <c r="A9" s="3" t="inlineStr">
        <is>
          <t>Nedeni kaydedilmiş duruşlar</t>
        </is>
      </c>
      <c r="B9" t="inlineStr">
        <is>
          <t>duruşların %'si</t>
        </is>
      </c>
      <c r="C9" t="inlineStr">
        <is>
          <t>daha yüksek</t>
        </is>
      </c>
      <c r="D9" s="17" t="n"/>
      <c r="E9" s="14" t="n"/>
      <c r="F9" s="17" t="n"/>
      <c r="G9" s="14" t="n"/>
      <c r="H9" s="28">
        <f>IF(AND(ISNUMBER(D9),D9&lt;&gt;0,ISNUMBER(F9)),(F9-D9)/D9,"")</f>
        <v/>
      </c>
      <c r="I9" s="29" t="inlineStr">
        <is>
          <t>Makine sinyallerinden otomatik toplanır (durum ve sayımlar); öncesinde ve sonrasında aynı tanımlar.</t>
        </is>
      </c>
      <c r="J9" s="29" t="inlineStr">
        <is>
          <t>İzleme sisteminden dışa aktarım, aynı makineler, aynı tanımlar.</t>
        </is>
      </c>
      <c r="K9" s="29" t="inlineStr">
        <is>
          <t>Makinede 1 dakika; vardiya bazında toplulaştırılır</t>
        </is>
      </c>
      <c r="L9" s="29" t="inlineStr">
        <is>
          <t>Proje dönemi artı programın saklama yükümlülüğü</t>
        </is>
      </c>
      <c r="M9" s="29" t="inlineStr">
        <is>
          <t>Arkasındaki ham olay kaydıyla birlikte aylık dışa aktarım ve yöntem açıklaması</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Referans değer ile sonuç aynı biçimde, aynı makinelerde ve aynı tanımlarla ölçülmelidir. Bugün bir rakam elle toplanıyorsa bunu burada belirtin ve nasıl doğrulayacağınızı yazın — referans ile sonuç arasında yöntemin değiştiğini gören bir değerlendirici sonucu iskonto eder.</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Aşama</t>
        </is>
      </c>
      <c r="B1" s="7" t="inlineStr">
        <is>
          <t>Planlanan başlangıç (ay)</t>
        </is>
      </c>
      <c r="C1" s="7" t="inlineStr">
        <is>
          <t>Planlanan bitiş (ay)</t>
        </is>
      </c>
      <c r="D1" s="7" t="inlineStr">
        <is>
          <t>Ay</t>
        </is>
      </c>
      <c r="E1" s="7" t="inlineStr">
        <is>
          <t>Çıktı</t>
        </is>
      </c>
      <c r="F1" s="7" t="inlineStr">
        <is>
          <t>Kanıt</t>
        </is>
      </c>
      <c r="G1" s="7" t="inlineStr">
        <is>
          <t>Sorumlu</t>
        </is>
      </c>
      <c r="H1" s="7" t="inlineStr">
        <is>
          <t>Tamam mı?</t>
        </is>
      </c>
    </row>
    <row r="2" ht="34" customHeight="1">
      <c r="A2" s="24" t="inlineStr">
        <is>
          <t>Hiçbir şey sipariş edilmeden önce hatta ölçülen referans değer</t>
        </is>
      </c>
      <c r="B2" s="14" t="n">
        <v>1</v>
      </c>
      <c r="C2" s="14" t="n">
        <v>2</v>
      </c>
      <c r="D2" s="27">
        <f>IF(AND(ISNUMBER(B2),ISNUMBER(C2)),C2-B2,"")</f>
        <v/>
      </c>
      <c r="E2" s="4" t="inlineStr">
        <is>
          <t>Otomatik olarak toplanmış dört ila sekiz haftalık referans: kullanılabilirlik, hız, hurda, parça başına enerji</t>
        </is>
      </c>
      <c r="F2" s="4" t="inlineStr">
        <is>
          <t>Ham dışa aktarım ve ölçüm tanımlarını içeren referans raporu</t>
        </is>
      </c>
      <c r="G2" s="14" t="n"/>
      <c r="H2" s="14" t="inlineStr">
        <is>
          <t>Hayır</t>
        </is>
      </c>
    </row>
    <row r="3" ht="34" customHeight="1">
      <c r="A3" s="24" t="inlineStr">
        <is>
          <t>Uygunluk ve de minimis kontrolü</t>
        </is>
      </c>
      <c r="B3" s="14" t="n">
        <v>1</v>
      </c>
      <c r="C3" s="14" t="n">
        <v>2</v>
      </c>
      <c r="D3" s="27">
        <f>IF(AND(ISNUMBER(B3),ISNUMBER(C3)),C3-B3,"")</f>
        <v/>
      </c>
      <c r="E3" s="4" t="inlineStr">
        <is>
          <t>Uygunluk sayfası dolduruldu, de minimis toplamı beyan edildi, ölçek sınıfı belgelendi</t>
        </is>
      </c>
      <c r="F3" s="4" t="inlineStr">
        <is>
          <t>Destekleyici belgeleri ekli, imzalı kontrol listesi</t>
        </is>
      </c>
      <c r="G3" s="14" t="n"/>
      <c r="H3" s="14" t="inlineStr">
        <is>
          <t>Hayır</t>
        </is>
      </c>
    </row>
    <row r="4" ht="34" customHeight="1">
      <c r="A4" s="24" t="inlineStr">
        <is>
          <t>Ön bildirim, prenotazione veya rezervasyon</t>
        </is>
      </c>
      <c r="B4" s="14" t="n">
        <v>2</v>
      </c>
      <c r="C4" s="14" t="n">
        <v>3</v>
      </c>
      <c r="D4" s="27">
        <f>IF(AND(ISNUMBER(B4),ISNUMBER(C4)),C4-B4,"")</f>
        <v/>
      </c>
      <c r="E4" s="4" t="inlineStr">
        <is>
          <t>Yatırım taahhüt edilmeden önce programınızın istediği her şey</t>
        </is>
      </c>
      <c r="F4" s="4" t="inlineStr">
        <is>
          <t>Kurumun tarihli alındı bildirimi</t>
        </is>
      </c>
      <c r="G4" s="14" t="n"/>
      <c r="H4" s="14" t="inlineStr">
        <is>
          <t>Hayır</t>
        </is>
      </c>
    </row>
    <row r="5" ht="34" customHeight="1">
      <c r="A5" s="24" t="inlineStr">
        <is>
          <t>Başvurunun sunulması</t>
        </is>
      </c>
      <c r="B5" s="14" t="n">
        <v>3</v>
      </c>
      <c r="C5" s="14" t="n">
        <v>3</v>
      </c>
      <c r="D5" s="27">
        <f>IF(AND(ISNUMBER(B5),ISNUMBER(C5)),C5-B5,"")</f>
        <v/>
      </c>
      <c r="E5" s="4" t="inlineStr">
        <is>
          <t>Teklifler, göstergeler ve teknik tanımla birlikte eksiksiz başvuru</t>
        </is>
      </c>
      <c r="F5" s="4" t="inlineStr">
        <is>
          <t>Sunum makbuzu ve sunulduğu hâliyle dosya</t>
        </is>
      </c>
      <c r="G5" s="14" t="n"/>
      <c r="H5" s="14" t="inlineStr">
        <is>
          <t>Hayır</t>
        </is>
      </c>
    </row>
    <row r="6" ht="34" customHeight="1">
      <c r="A6" s="24" t="inlineStr">
        <is>
          <t>Karar</t>
        </is>
      </c>
      <c r="B6" s="14" t="n">
        <v>3</v>
      </c>
      <c r="C6" s="14" t="n">
        <v>6</v>
      </c>
      <c r="D6" s="27">
        <f>IF(AND(ISNUMBER(B6),ISNUMBER(C6)),C6-B6,"")</f>
        <v/>
      </c>
      <c r="E6" s="4" t="inlineStr">
        <is>
          <t>Destek kararı veya onay bildirimi</t>
        </is>
      </c>
      <c r="F6" s="4" t="inlineStr">
        <is>
          <t>Ekindeki koşullarla birlikte karar yazısı</t>
        </is>
      </c>
      <c r="G6" s="14" t="n"/>
      <c r="H6" s="14" t="inlineStr">
        <is>
          <t>Hayır</t>
        </is>
      </c>
    </row>
    <row r="7" ht="34" customHeight="1">
      <c r="A7" s="24" t="inlineStr">
        <is>
          <t>Siparişin verilmesi</t>
        </is>
      </c>
      <c r="B7" s="14" t="n">
        <v>6</v>
      </c>
      <c r="C7" s="14" t="n">
        <v>7</v>
      </c>
      <c r="D7" s="27">
        <f>IF(AND(ISNUMBER(B7),ISNUMBER(C7)),C7-B7,"")</f>
        <v/>
      </c>
      <c r="E7" s="4" t="inlineStr">
        <is>
          <t>Bildirim ve karar kapılarından sonra imzalanan siparişler, asla öncesinde değil</t>
        </is>
      </c>
      <c r="F7" s="4" t="inlineStr">
        <is>
          <t>Tarihli teklifler, karşılaştırma, satın alma siparişleri</t>
        </is>
      </c>
      <c r="G7" s="14" t="n"/>
      <c r="H7" s="14" t="inlineStr">
        <is>
          <t>Hayır</t>
        </is>
      </c>
    </row>
    <row r="8" ht="34" customHeight="1">
      <c r="A8" s="24" t="inlineStr">
        <is>
          <t>Teslimat, kurulum ve bağlantı</t>
        </is>
      </c>
      <c r="B8" s="14" t="n">
        <v>7</v>
      </c>
      <c r="C8" s="14" t="n">
        <v>9</v>
      </c>
      <c r="D8" s="27">
        <f>IF(AND(ISNUMBER(B8),ISNUMBER(C8)),C8-B8,"")</f>
        <v/>
      </c>
      <c r="E8" s="4" t="inlineStr">
        <is>
          <t>Projedeki tüm makineler bağlandı ve plana göre doğrulandı</t>
        </is>
      </c>
      <c r="F8" s="4" t="inlineStr">
        <is>
          <t>Devreye alma kaydı, makine listesi, kabul onayı</t>
        </is>
      </c>
      <c r="G8" s="14" t="n"/>
      <c r="H8" s="14" t="inlineStr">
        <is>
          <t>Hayır</t>
        </is>
      </c>
    </row>
    <row r="9" ht="34" customHeight="1">
      <c r="A9" s="24" t="inlineStr">
        <is>
          <t>Eğitim</t>
        </is>
      </c>
      <c r="B9" s="14" t="n">
        <v>9</v>
      </c>
      <c r="C9" s="14" t="n">
        <v>10</v>
      </c>
      <c r="D9" s="27">
        <f>IF(AND(ISNUMBER(B9),ISNUMBER(C9)),C9-B9,"")</f>
        <v/>
      </c>
      <c r="E9" s="4" t="inlineStr">
        <is>
          <t>Operatörler, teknisyenler ve yöneticiler sistem üzerinde eğitildi</t>
        </is>
      </c>
      <c r="F9" s="4" t="inlineStr">
        <is>
          <t>Katılım listeleri, eğitmen raporu, faturalar</t>
        </is>
      </c>
      <c r="G9" s="14" t="n"/>
      <c r="H9" s="14" t="inlineStr">
        <is>
          <t>Hayır</t>
        </is>
      </c>
    </row>
    <row r="10" ht="34" customHeight="1">
      <c r="A10" s="24" t="inlineStr">
        <is>
          <t>Sonucun referans değerle aynı biçimde ölçülmesi</t>
        </is>
      </c>
      <c r="B10" s="14" t="n">
        <v>12</v>
      </c>
      <c r="C10" s="14" t="n">
        <v>13</v>
      </c>
      <c r="D10" s="27">
        <f>IF(AND(ISNUMBER(B10),ISNUMBER(C10)),C10-B10,"")</f>
        <v/>
      </c>
      <c r="E10" s="4" t="inlineStr">
        <is>
          <t>Aynı makineler, aynı tanımlar, aynı toplama yöntemi</t>
        </is>
      </c>
      <c r="F10" s="4" t="inlineStr">
        <is>
          <t>Referans dışa aktarımının yanında sonuç raporu ve yöntem açıklaması</t>
        </is>
      </c>
      <c r="G10" s="14" t="n"/>
      <c r="H10" s="14" t="inlineStr">
        <is>
          <t>Hayır</t>
        </is>
      </c>
    </row>
    <row r="11" ht="34" customHeight="1">
      <c r="A11" s="24" t="inlineStr">
        <is>
          <t>Talep dosyası ve nihai rapor</t>
        </is>
      </c>
      <c r="B11" s="14" t="n">
        <v>13</v>
      </c>
      <c r="C11" s="14" t="n">
        <v>14</v>
      </c>
      <c r="D11" s="27">
        <f>IF(AND(ISNUMBER(B11),ISNUMBER(C11)),C11-B11,"")</f>
        <v/>
      </c>
      <c r="E11" s="4" t="inlineStr">
        <is>
          <t>Taahhüt edilenlere karşı sonuçları içeren talep dosyası</t>
        </is>
      </c>
      <c r="F11" s="4" t="inlineStr">
        <is>
          <t>Nihai rapor, veri dışa aktarımı, faturalar, ödeme kanıtı</t>
        </is>
      </c>
      <c r="G11" s="14" t="n"/>
      <c r="H11" s="14" t="inlineStr">
        <is>
          <t>Hayır</t>
        </is>
      </c>
    </row>
    <row r="12" ht="34" customHeight="1">
      <c r="A12" s="24" t="inlineStr">
        <is>
          <t>Ödeme sonrası izleme yükümlülükleri</t>
        </is>
      </c>
      <c r="B12" s="14" t="n">
        <v>14</v>
      </c>
      <c r="C12" s="14" t="n">
        <v>26</v>
      </c>
      <c r="D12" s="27">
        <f>IF(AND(ISNUMBER(B12),ISNUMBER(C12)),C12-B12,"")</f>
        <v/>
      </c>
      <c r="E12" s="4" t="inlineStr">
        <is>
          <t>Programınızın sonrasında istediği her şey — İtalyan iperammortamento için her yıl 20 Ocak ve 30 Haziran'da izleme</t>
        </is>
      </c>
      <c r="F12" s="4" t="inlineStr">
        <is>
          <t>Sunulduğu hâliyle izleme bildirimleri ve tarihleri</t>
        </is>
      </c>
      <c r="G12" s="14" t="n"/>
      <c r="H12" s="14" t="inlineStr">
        <is>
          <t>Hayır</t>
        </is>
      </c>
    </row>
    <row r="14">
      <c r="A14" s="3" t="inlineStr">
        <is>
          <t>Kapı kontrolleri</t>
        </is>
      </c>
    </row>
    <row r="15">
      <c r="A15" s="4" t="inlineStr">
        <is>
          <t>Sipariş verilmeden önce referans değer tamamlandı mı?</t>
        </is>
      </c>
      <c r="B15" s="27">
        <f>IF(OR(C2="",B7=""),"Kontrol için ayları doldurun",IF(C2&lt;=B7,"OK","Sıra dışı — bir başvuru yalnızca bu yüzden bile düşebilir"))</f>
        <v/>
      </c>
    </row>
    <row r="16">
      <c r="A16" s="4" t="inlineStr">
        <is>
          <t>Sipariş verilmeden önce ön bildirim veya rezervasyon tamamlandı mı?</t>
        </is>
      </c>
      <c r="B16" s="27">
        <f>IF(OR(C4="",B7=""),"Kontrol için ayları doldurun",IF(C4&lt;=B7,"OK","Sıra dışı — bir başvuru yalnızca bu yüzden bile düşebilir"))</f>
        <v/>
      </c>
    </row>
    <row r="17">
      <c r="A17" s="4" t="inlineStr">
        <is>
          <t>Sonuç, kurulumdan sonra referans yöntemiyle mi ölçüldü?</t>
        </is>
      </c>
      <c r="B17" s="27">
        <f>IF(OR(C8="",B10=""),"Kontrol için ayları doldurun",IF(B10&gt;=C8,"OK","Sıra dışı — bir başvuru yalnızca bu yüzden bile düşebilir"))</f>
        <v/>
      </c>
    </row>
  </sheetData>
  <mergeCells count="3">
    <mergeCell ref="B16:C16"/>
    <mergeCell ref="B15:C15"/>
    <mergeCell ref="B17:C17"/>
  </mergeCells>
  <conditionalFormatting sqref="B15:B17">
    <cfRule type="cellIs" priority="1" operator="equal" dxfId="0">
      <formula>"Sıra dışı — bir başvuru yalnızca bu yüzden bile düşebilir"</formula>
    </cfRule>
    <cfRule type="cellIs" priority="2" operator="equal" dxfId="1">
      <formula>"OK"</formula>
    </cfRule>
  </conditionalFormatting>
  <dataValidations count="1">
    <dataValidation sqref="H2 H3 H4 H5 H6 H7 H8 H9 H10 H11 H12" showDropDown="0" showInputMessage="0" showErrorMessage="0" allowBlank="0" type="list">
      <formula1>"Evet,Hayır"</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Kaynak</t>
        </is>
      </c>
      <c r="B1" s="7" t="inlineStr">
        <is>
          <t>Bağlantı</t>
        </is>
      </c>
      <c r="C1" s="7" t="inlineStr">
        <is>
          <t>Derecelendirme</t>
        </is>
      </c>
      <c r="D1" s="7" t="inlineStr">
        <is>
          <t>Kaynaktaki tarih / okunduğu tarih</t>
        </is>
      </c>
      <c r="E1" s="7" t="inlineStr">
        <is>
          <t>Not</t>
        </is>
      </c>
    </row>
    <row r="2">
      <c r="A2" s="4" t="inlineStr">
        <is>
          <t>İtalya — Transizione 5.0 (credito d’imposta)</t>
        </is>
      </c>
      <c r="B2" s="30" t="inlineStr">
        <is>
          <t>https://www.mimit.gov.it/it/incentivi/piano-transizione-5-0</t>
        </is>
      </c>
      <c r="C2" t="inlineStr">
        <is>
          <t>RESMÎ</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İtalya — Nuovo Piano Transizione 5.0 – Iperammortamento</t>
        </is>
      </c>
      <c r="B3" s="30" t="inlineStr">
        <is>
          <t>https://www.mimit.gov.it/it/incentivi/nuovo-piano-transizione-5-0-iperammortamento</t>
        </is>
      </c>
      <c r="C3" t="inlineStr">
        <is>
          <t>RESMÎ</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İtalya — Nuova Sabatini (beni strumentali)</t>
        </is>
      </c>
      <c r="B4" s="30" t="inlineStr">
        <is>
          <t>https://www.mimit.gov.it/it/incentivi/agevolazioni-per-gli-investimenti-delle-pmi-in-beni-strumentali-nuova-sabatini</t>
        </is>
      </c>
      <c r="C4" t="inlineStr">
        <is>
          <t>RESMÎ</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Almanya — EEW Modul 3 – MSR, Sensorik und Energiemanagement-Software</t>
        </is>
      </c>
      <c r="B5" s="30" t="inlineStr">
        <is>
          <t>https://www.bafa.de/DE/Energie/Energieeffizienz/Energieeffizienz_und_Prozesswaerme/Modul3_Energiemanagementsysteme/modul3_energiemanagementsysteme.html</t>
        </is>
      </c>
      <c r="C5" t="inlineStr">
        <is>
          <t>RESMÎ</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Almanya — EEW Modul 4 Basisförderung</t>
        </is>
      </c>
      <c r="B6" s="30" t="inlineStr">
        <is>
          <t>https://www.bafa.de/DE/Energie/Energieeffizienz/Energieeffizienz_und_Prozesswaerme/Modul4_Energiebezogene_Optimierung_Basisfoerderung/modul4_energiebezogene_optimierung_basisfoerderung_node.html</t>
        </is>
      </c>
      <c r="C6" t="inlineStr">
        <is>
          <t>RESMÎ</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Almanya (Bavaria) — Digitalbonus Bayern</t>
        </is>
      </c>
      <c r="B7" s="30" t="inlineStr">
        <is>
          <t>https://www.digitalbonus.bayern/foerderprogramm/</t>
        </is>
      </c>
      <c r="C7" t="inlineStr">
        <is>
          <t>RESMÎ</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Almanya (North Rhine-Westphalia) — Mittelstand Innovativ &amp; Digital – MID-Digitalisierung</t>
        </is>
      </c>
      <c r="B8" s="30" t="inlineStr">
        <is>
          <t>https://www.nordrhein-westfalen-foerdert.nrw/foerdermassnahmen/mittelstand-innovativ-digital-mid-digitalisierung-2026</t>
        </is>
      </c>
      <c r="C8" t="inlineStr">
        <is>
          <t>RESMÎ</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Almanya — Digital Jetzt</t>
        </is>
      </c>
      <c r="B9" s="30" t="inlineStr">
        <is>
          <t>https://www.digitaljetzt-portal.de/</t>
        </is>
      </c>
      <c r="C9" t="inlineStr">
        <is>
          <t>RESMÎ</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İspanya — Deducción por innovación tecnológica (IT), LIS</t>
        </is>
      </c>
      <c r="B10" s="30" t="inlineStr">
        <is>
          <t>https://sede.agenciatributaria.gob.es/Sede/impuesto-sobre-sociedades/deducciones-beneficios-fiscales-impuesto-sobre-sociedades/deducciones-incentivar-realizacion-determinadas-actividades.html</t>
        </is>
      </c>
      <c r="C10" t="inlineStr">
        <is>
          <t>RESMÎ</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İspanya — Ayudas a la eficiencia energética en PYME y gran empresa industrial (FNEE)</t>
        </is>
      </c>
      <c r="B11" s="30" t="inlineStr">
        <is>
          <t>https://www.idae.es/ayudas-y-financiacion/para-eficiencia-energetica-en-la-industria/actuaciones-pyme-y-gran-empresa-industrial</t>
        </is>
      </c>
      <c r="C11" t="inlineStr">
        <is>
          <t>RESMÎ</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İspanya — PERTE de Descarbonización Industrial, Línea 1 (2026)</t>
        </is>
      </c>
      <c r="B12" s="30" t="inlineStr">
        <is>
          <t>https://www.boe.es/diario_boe/txt.php?id=BOE-B-2026-295</t>
        </is>
      </c>
      <c r="C12" t="inlineStr">
        <is>
          <t>RESMÎ</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İspanya — Kit Digital (Segmento III)</t>
        </is>
      </c>
      <c r="B13" s="30" t="inlineStr">
        <is>
          <t>https://sede.red.gob.es/es/procedimientos/convocatoria-de-ayudas-destinadas-la-digitalizacion-de-empresas-del-segmento-iii</t>
        </is>
      </c>
      <c r="C13" t="inlineStr">
        <is>
          <t>RESMÎ</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Portekiz — SITCE – Descarbonização e Eficiência Energética (MPR-2026-01)</t>
        </is>
      </c>
      <c r="B14" s="30" t="inlineStr">
        <is>
          <t>https://www.compete2030.gov.pt/avisos/sitce-descarbonizacao-e-eficiencia-energetica-mpr-2026-01/</t>
        </is>
      </c>
      <c r="C14" t="inlineStr">
        <is>
          <t>RESMÎ</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Portekiz — SICE – Inovação Produtiva (MPR-2026-6)</t>
        </is>
      </c>
      <c r="B15" s="30" t="inlineStr">
        <is>
          <t>https://compete2030.gov.pt/avisos/</t>
        </is>
      </c>
      <c r="C15" t="inlineStr">
        <is>
          <t>RESMÎ</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Hollanda — Energie-investeringsaftrek (EIA)</t>
        </is>
      </c>
      <c r="B16" s="30" t="inlineStr">
        <is>
          <t>https://www.belastingdienst.nl/wps/wcm/connect/bldcontentnl/belastingdienst/zakelijk/winst/inkomstenbelasting/veranderingen-inkomstenbelasting-2026/investeringsaftrek-2026/energie-investeringsaftrek-2026</t>
        </is>
      </c>
      <c r="C16" t="inlineStr">
        <is>
          <t>RESMÎ</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Hollanda — WBSO (S&amp;O-afdrachtvermindering)</t>
        </is>
      </c>
      <c r="B17" s="30" t="inlineStr">
        <is>
          <t>https://www.rvo.nl/subsidies-financiering/wbso</t>
        </is>
      </c>
      <c r="C17" t="inlineStr">
        <is>
          <t>RESMÎ</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Hollanda — SLIM-mkb</t>
        </is>
      </c>
      <c r="B18" s="30" t="inlineStr">
        <is>
          <t>https://www.uitvoeringvanbeleidszw.nl/subsidies-en-regelingen/algemene-informatie/slim-mkb-individuele-aanvragen--samenwerkingsverbanden-2025---2029</t>
        </is>
      </c>
      <c r="C18" t="inlineStr">
        <is>
          <t>RESMÎ</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Belçika (federal) — Investeringsaftrek — verhoogde thematische aftrek</t>
        </is>
      </c>
      <c r="B19" s="30" t="inlineStr">
        <is>
          <t>https://www.vlaio.be/nl/subsidies-financiering/subsidiedatabank/maatregelen/investeringsaftrek</t>
        </is>
      </c>
      <c r="C19" t="inlineStr">
        <is>
          <t>RESMÎ</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Belçika (federal) — Investeringsaftrek — digitale investeringen</t>
        </is>
      </c>
      <c r="B20" s="30" t="inlineStr">
        <is>
          <t>https://www.vlaio.be/nl/subsidies-financiering/subsidiedatabank/maatregelen/investeringsaftrek</t>
        </is>
      </c>
      <c r="C20" t="inlineStr">
        <is>
          <t>RESMÎ</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Belçika (Flanders) — GREEN investeringssteun</t>
        </is>
      </c>
      <c r="B21" s="30" t="inlineStr">
        <is>
          <t>https://www.vlaio.be/nl/subsidies-financiering/green-investeringssteun/wat-is-het-steunpercentage-en-welke-kosten-worden-aanvaard</t>
        </is>
      </c>
      <c r="C21" t="inlineStr">
        <is>
          <t>RESMÎ</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Belçika (Flanders) — Ecologiepremie+</t>
        </is>
      </c>
      <c r="B22" s="30" t="inlineStr">
        <is>
          <t>https://www.vlaio.be/nl/subsidies-financiering/subsidiedatabank/ecologiepremie</t>
        </is>
      </c>
      <c r="C22" t="inlineStr">
        <is>
          <t>RESMÎ</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Belçika (Flanders) — kmo-portefeuille</t>
        </is>
      </c>
      <c r="B23" s="30" t="inlineStr">
        <is>
          <t>https://www.vlaio.be/nl/subsidies-financiering/kmo-portefeuille</t>
        </is>
      </c>
      <c r="C23" t="inlineStr">
        <is>
          <t>RESMÎ</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Belçika (Wallonia) — Chèque « Maturité numérique »</t>
        </is>
      </c>
      <c r="B24" s="30" t="inlineStr">
        <is>
          <t>https://www.cheques-entreprises.be/cheques/</t>
        </is>
      </c>
      <c r="C24" t="inlineStr">
        <is>
          <t>RESMÎ</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Belçika (Wallonia) — Chèques énergie (audit global, partiel, de suivi, étude de faisabilité)</t>
        </is>
      </c>
      <c r="B25" s="30" t="inlineStr">
        <is>
          <t>https://www.cheques-entreprises.be/cheques/</t>
        </is>
      </c>
      <c r="C25" t="inlineStr">
        <is>
          <t>RESMÎ</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Avusturya — UFI – Energiesparmaßnahmen (Umweltförderung im Inland)</t>
        </is>
      </c>
      <c r="B26" s="30" t="inlineStr">
        <is>
          <t>https://www.umweltfoerderung.at/fileadmin/user_upload/umweltfoerderung/betriebe/Energiesparen_in_Betrieben/UFI_Standardfall_Infoblatt_ENERGSPA.pdf</t>
        </is>
      </c>
      <c r="C26" t="inlineStr">
        <is>
          <t>RESMÎ</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Avusturya — Energiemanagement – Flexibilisierung im Verteilnetz (Betriebe)</t>
        </is>
      </c>
      <c r="B27" s="30" t="inlineStr">
        <is>
          <t>https://www.umweltfoerderung.at/betriebe/energiemanagement-fuer-betriebe</t>
        </is>
      </c>
      <c r="C27" t="inlineStr">
        <is>
          <t>RESMÎ</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Avusturya — Energieeffizienz-Ausschreibung Juli 2026 (UFI)</t>
        </is>
      </c>
      <c r="B28" s="30" t="inlineStr">
        <is>
          <t>https://www.umweltfoerderung.at/betriebe/energieeffizienz-2-2026</t>
        </is>
      </c>
      <c r="C28" t="inlineStr">
        <is>
          <t>RESMÎ</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Avusturya — KMU.DIGITAL</t>
        </is>
      </c>
      <c r="B29" s="30" t="inlineStr">
        <is>
          <t>https://www.kmudigital.at/</t>
        </is>
      </c>
      <c r="C29" t="inlineStr">
        <is>
          <t>RESMÎ</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İsveç — Klimatklivet</t>
        </is>
      </c>
      <c r="B30" s="30" t="inlineStr">
        <is>
          <t>https://www.naturvardsverket.se/amnesomraden/klimatomstallningen/klimatklivet/klimatklivets-ansokningsomgangar/</t>
        </is>
      </c>
      <c r="C30" t="inlineStr">
        <is>
          <t>RESMÎ</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İsveç — Energisteget / energikartläggningsstöd</t>
        </is>
      </c>
      <c r="B31" s="30" t="inlineStr">
        <is>
          <t>https://www.energimyndigheten.se/utlysningar/</t>
        </is>
      </c>
      <c r="C31" t="inlineStr">
        <is>
          <t>RESMÎ</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Danimarka — Erhvervspuljen (Erhvervstilskud til energieffektiviseringer)</t>
        </is>
      </c>
      <c r="B32" s="30" t="inlineStr">
        <is>
          <t>https://www.statens-tilskudspuljer.dk/klima-energi-og-forsyningsministeriet/energistyrelsen/20</t>
        </is>
      </c>
      <c r="C32" t="inlineStr">
        <is>
          <t>RESMÎ</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Danimarka — SMV:Digital (rådgivertilskud)</t>
        </is>
      </c>
      <c r="B33" s="30" t="inlineStr">
        <is>
          <t>https://virksomhedsguiden.dk/content/ydelser/digitalisering-raadgivertilskud/00f2ddc0-76bb-4cb8-b15c-989ed1228c3d/</t>
        </is>
      </c>
      <c r="C33" t="inlineStr">
        <is>
          <t>RESMÎ</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Finlandiya — Energiatuki</t>
        </is>
      </c>
      <c r="B34" s="30" t="inlineStr">
        <is>
          <t>https://www.businessfinland.fi/suomalaisille-asiakkaille/palvelut/rahoitus/energiatuki</t>
        </is>
      </c>
      <c r="C34" t="inlineStr">
        <is>
          <t>RESMÎ</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İsviçre — ProKilowatt — Programme</t>
        </is>
      </c>
      <c r="B35" s="30" t="inlineStr">
        <is>
          <t>https://pubdb.bfe.admin.ch/de/publication/download/12353</t>
        </is>
      </c>
      <c r="C35" t="inlineStr">
        <is>
          <t>RESMÎ</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İsviçre — ProKilowatt — Projekte</t>
        </is>
      </c>
      <c r="B36" s="30" t="inlineStr">
        <is>
          <t>https://www.bfe.admin.ch/bfe/en/home/promotion/energy-efficiency/competitive-calls-for-tenders-prokilowatt.html/</t>
        </is>
      </c>
      <c r="C36" t="inlineStr">
        <is>
          <t>RESMÎ</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Türkiye — KOBİ Dijital Dönüşüm Destek Programı</t>
        </is>
      </c>
      <c r="B37" s="30" t="inlineStr">
        <is>
          <t>https://www.kosgeb.gov.tr/site/tr/genel/destekdetay/9144/kobi-dijital-donusum-destek-programi</t>
        </is>
      </c>
      <c r="C37" t="inlineStr">
        <is>
          <t>RESMÎ</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Türkiye — Kapasite Geliştirme Destek Programı</t>
        </is>
      </c>
      <c r="B38" s="30" t="inlineStr">
        <is>
          <t>https://www.kosgeb.gov.tr/site/tr/genel/destekdetay/9200/kapasite-gelistirme-destek-programi</t>
        </is>
      </c>
      <c r="C38" t="inlineStr">
        <is>
          <t>RESMÎ</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Türkiye — Yeşil Sanayi Destek Programı – Sanayide Temiz ve Döngüsel Ekonomi</t>
        </is>
      </c>
      <c r="B39" s="30" t="inlineStr">
        <is>
          <t>https://www.kosgeb.gov.tr/site/tr/genel/destekdetay/9022/yesil-sanayi-destek-programi</t>
        </is>
      </c>
      <c r="C39" t="inlineStr">
        <is>
          <t>RESMÎ</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Türkiye — Yeşil Sanayi Destek Programı – güneş enerjisi yatırımları</t>
        </is>
      </c>
      <c r="B40" s="30" t="inlineStr">
        <is>
          <t>https://www.kosgeb.gov.tr/site/tr/genel/destekdetay/9022/yesil-sanayi-destek-programi</t>
        </is>
      </c>
      <c r="C40" t="inlineStr">
        <is>
          <t>RESMÎ</t>
        </is>
      </c>
      <c r="D40" s="4" t="inlineStr">
        <is>
          <t>read 22 September 2026</t>
        </is>
      </c>
      <c r="E40" s="4" t="inlineStr">
        <is>
          <t>Programme live; the 2026 call status is NOT VERIFIED (see the row above). Listed for completeness: solar investment, not a route for monitoring.</t>
        </is>
      </c>
    </row>
    <row r="41">
      <c r="A41" s="4" t="inlineStr">
        <is>
          <t>Türkiye — TÜBİTAK 1501 Sanayi Ar-Ge Destek Programı</t>
        </is>
      </c>
      <c r="B41" s="30" t="inlineStr">
        <is>
          <t>https://tubitak.gov.tr/tr/duyuru/1501-sanayi-ar-ge-destek-programi-ve-1507-kobi-ar-ge-baslangic-destek-programi-2026-yili-2-cagrilari-acildi</t>
        </is>
      </c>
      <c r="C41" t="inlineStr">
        <is>
          <t>RESMÎ</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Türkiye — TÜBİTAK 1507 KOBİ Ar-Ge Başlangıç Destek Programı</t>
        </is>
      </c>
      <c r="B42" s="30" t="inlineStr">
        <is>
          <t>https://tubitak.gov.tr/en/funds/industrial/national-support-programs/1507-tubitak-sme-rd-start-support-program</t>
        </is>
      </c>
      <c r="C42" t="inlineStr">
        <is>
          <t>RESMÎ</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Türkiye — Yatırım Teşvik Belgesi (Karar 9903)</t>
        </is>
      </c>
      <c r="B43" s="30" t="inlineStr">
        <is>
          <t>https://www.resmigazete.gov.tr/eskiler/2025/06/20250621-14.htm</t>
        </is>
      </c>
      <c r="C43" t="inlineStr">
        <is>
          <t>RESMÎ</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Türkiye — VAP — Verimlilik Artırıcı Proje</t>
        </is>
      </c>
      <c r="B44" s="30" t="inlineStr">
        <is>
          <t>https://www.mevzuat.gov.tr/File/GeneratePdf?mevzuatNo=15437&amp;mevzuatTur=KurumVeKurulusYonetmeligi&amp;mevzuatTertip=5</t>
        </is>
      </c>
      <c r="C44" t="inlineStr">
        <is>
          <t>RESMÎ</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Türkiye — Enerji/karbon yoğunluğu azaltma desteği</t>
        </is>
      </c>
      <c r="B45" s="30" t="inlineStr">
        <is>
          <t>https://www.mevzuat.gov.tr/File/GeneratePdf?mevzuatNo=15437&amp;mevzuatTur=KurumVeKurulusYonetmeligi&amp;mevzuatTertip=5</t>
        </is>
      </c>
      <c r="C45" t="inlineStr">
        <is>
          <t>RESMÎ</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Türkiye — Model Fabrika / Yetkinlik ve Dijital Dönüşüm Merkezi</t>
        </is>
      </c>
      <c r="B46" s="30" t="inlineStr">
        <is>
          <t>https://www.modelfabrika.org/</t>
        </is>
      </c>
      <c r="C46" t="inlineStr">
        <is>
          <t>ÇOĞALTMA</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Türkiye — İşletme Geliştirme Destek Programı (İGDP)</t>
        </is>
      </c>
      <c r="B47" s="30" t="inlineStr">
        <is>
          <t>https://www.kosgeb.gov.tr/site/tr/genel/destekler/3/destekler</t>
        </is>
      </c>
      <c r="C47" t="inlineStr">
        <is>
          <t>RESMÎ</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Türkiye — KOBİ Teknoyatırım (Teknolojik Ürün Yatırım)</t>
        </is>
      </c>
      <c r="B48" s="30" t="inlineStr">
        <is>
          <t>https://www.kosgeb.gov.tr/site/tr/genel/destekler/3/destekler</t>
        </is>
      </c>
      <c r="C48" t="inlineStr">
        <is>
          <t>RESMÎ</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Türkiye — Teknoloji Odaklı Sanayi Hamlesi (HAMLE)</t>
        </is>
      </c>
      <c r="B49" s="30" t="inlineStr">
        <is>
          <t>https://www.hamle.gov.tr/</t>
        </is>
      </c>
      <c r="C49" t="inlineStr">
        <is>
          <t>RESMÎ</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Türkiye — Teknolojik Ürün Yatırım Destek Programı (TÜYDP)</t>
        </is>
      </c>
      <c r="B50" s="30" t="inlineStr">
        <is>
          <t>https://www.resmigazete.gov.tr/</t>
        </is>
      </c>
      <c r="C50" t="inlineStr">
        <is>
          <t>RESMÎ</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RESMÎ</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RESMÎ</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