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Programe" sheetId="2" state="visible" r:id="rId2"/>
    <sheet xmlns:r="http://schemas.openxmlformats.org/officeDocument/2006/relationships" name="Buget" sheetId="3" state="visible" r:id="rId3"/>
    <sheet xmlns:r="http://schemas.openxmlformats.org/officeDocument/2006/relationships" name="Indicatori" sheetId="4" state="visible" r:id="rId4"/>
    <sheet xmlns:r="http://schemas.openxmlformats.org/officeDocument/2006/relationships" name="Etape" sheetId="5" state="visible" r:id="rId5"/>
    <sheet xmlns:r="http://schemas.openxmlformats.org/officeDocument/2006/relationships" name="Surs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+0%;-0%"/>
  </numFmts>
  <fonts count="9">
    <font>
      <name val="Calibri"/>
      <family val="2"/>
      <color theme="1"/>
      <sz val="11"/>
      <scheme val="minor"/>
    </font>
    <font>
      <b val="1"/>
      <color rgb="000D1B2A"/>
      <sz val="16"/>
    </font>
    <font>
      <color rgb="0044505C"/>
      <sz val="11"/>
    </font>
    <font>
      <b val="1"/>
    </font>
    <font>
      <i val="1"/>
      <color rgb="0044505C"/>
    </font>
    <font>
      <color rgb="006B7785"/>
      <sz val="9"/>
    </font>
    <font>
      <b val="1"/>
      <color rgb="00FFFFFF"/>
    </font>
    <font>
      <color rgb="001F4E79"/>
      <u val="single"/>
    </font>
    <font>
      <i val="1"/>
      <color rgb="008A5A00"/>
    </font>
  </fonts>
  <fills count="5">
    <fill>
      <patternFill/>
    </fill>
    <fill>
      <patternFill patternType="gray125"/>
    </fill>
    <fill>
      <patternFill patternType="solid">
        <fgColor rgb="00E85D04"/>
      </patternFill>
    </fill>
    <fill>
      <patternFill patternType="solid">
        <fgColor rgb="00FFF7D6"/>
      </patternFill>
    </fill>
    <fill>
      <patternFill patternType="solid">
        <fgColor rgb="00EEF2F6"/>
      </patternFill>
    </fill>
  </fills>
  <borders count="2">
    <border>
      <left/>
      <right/>
      <top/>
      <bottom/>
      <diagonal/>
    </border>
    <border>
      <left style="thin">
        <color rgb="00C9CFD6"/>
      </left>
      <right style="thin">
        <color rgb="00C9CFD6"/>
      </right>
      <top style="thin">
        <color rgb="00C9CFD6"/>
      </top>
      <bottom style="thin">
        <color rgb="00C9CFD6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9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9" fontId="0" fillId="3" borderId="0" pivotButton="0" quotePrefix="0" xfId="0"/>
    <xf numFmtId="0" fontId="0" fillId="3" borderId="0" pivotButton="0" quotePrefix="0" xfId="0"/>
    <xf numFmtId="9" fontId="0" fillId="4" borderId="0" pivotButton="0" quotePrefix="0" xfId="0"/>
    <xf numFmtId="3" fontId="0" fillId="4" borderId="0" pivotButton="0" quotePrefix="0" xfId="0"/>
    <xf numFmtId="49" fontId="0" fillId="4" borderId="0" pivotButton="0" quotePrefix="0" xfId="0"/>
    <xf numFmtId="0" fontId="8" fillId="0" borderId="0" pivotButton="0" quotePrefix="0" xfId="0"/>
    <xf numFmtId="3" fontId="0" fillId="3" borderId="0" pivotButton="0" quotePrefix="0" xfId="0"/>
    <xf numFmtId="3" fontId="3" fillId="4" borderId="0" pivotButton="0" quotePrefix="0" xfId="0"/>
    <xf numFmtId="164" fontId="3" fillId="4" borderId="0" pivotButton="0" quotePrefix="0" xfId="0"/>
    <xf numFmtId="49" fontId="3" fillId="4" borderId="0" pivotButton="0" quotePrefix="0" xfId="0"/>
    <xf numFmtId="165" fontId="0" fillId="4" borderId="0" pivotButton="0" quotePrefix="0" xfId="0"/>
    <xf numFmtId="164" fontId="0" fillId="3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D7D3"/>
        </patternFill>
      </fill>
    </dxf>
    <dxf>
      <fill>
        <patternFill patternType="solid">
          <fgColor rgb="00DDF0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digit.arp.pl/" TargetMode="External" Id="rId1"/><Relationship Type="http://schemas.openxmlformats.org/officeDocument/2006/relationships/hyperlink" Target="https://optak.gov.cz/digitalni-podnik-digitalni-technologie-vyzva-i/a-557/" TargetMode="External" Id="rId2"/><Relationship Type="http://schemas.openxmlformats.org/officeDocument/2006/relationships/hyperlink" Target="https://ccibv.ro/finantari-programul-regional-centru-2021-2027-prioritatea-2-o-regiune-digitala-actiunea-2-2-intreprinderi-digitale-pentru-o-economie-avansata-relansare-2026/" TargetMode="External" Id="rId3"/><Relationship Type="http://schemas.openxmlformats.org/officeDocument/2006/relationships/hyperlink" Target="https://www.palyazat.gov.hu/programok/szechenyi-terv-plusz/ginop-plusz/ginop_plusz-1.4.5-25/alapadatok" TargetMode="External" Id="rId4"/><Relationship Type="http://schemas.openxmlformats.org/officeDocument/2006/relationships/hyperlink" Target="https://www.siea.sk/firmy-mozu-ziskat-30-000-eur-na-robotizaciu-a-technologicky-rozvoj-v-novej-vyzve/" TargetMode="External" Id="rId5"/><Relationship Type="http://schemas.openxmlformats.org/officeDocument/2006/relationships/hyperlink" Target="https://www.mig.government.bg/programa-konkurentosposobnost-i-inovaczii-v-predpriyatiyata/novini-proczeduri-pkip/vavezhdane-na-tehnologii-ot-oblastta-na-industriya-4-0-v-predpriyatiyata/" TargetMode="External" Id="rId6"/><Relationship Type="http://schemas.openxmlformats.org/officeDocument/2006/relationships/hyperlink" Target="https://www.podjetniskisklad.si/en/p4d-2025-incentives-for-the-digital-transformation-of-smes/" TargetMode="External" Id="rId7"/></Relationships>
</file>

<file path=xl/worksheets/_rels/sheet6.xml.rels><Relationships xmlns="http://schemas.openxmlformats.org/package/2006/relationships"><Relationship Type="http://schemas.openxmlformats.org/officeDocument/2006/relationships/hyperlink" Target="https://digit.arp.pl/" TargetMode="External" Id="rId1"/><Relationship Type="http://schemas.openxmlformats.org/officeDocument/2006/relationships/hyperlink" Target="https://optak.gov.cz/digitalni-podnik-digitalni-technologie-vyzva-i/a-557/" TargetMode="External" Id="rId2"/><Relationship Type="http://schemas.openxmlformats.org/officeDocument/2006/relationships/hyperlink" Target="https://ccibv.ro/finantari-programul-regional-centru-2021-2027-prioritatea-2-o-regiune-digitala-actiunea-2-2-intreprinderi-digitale-pentru-o-economie-avansata-relansare-2026/" TargetMode="External" Id="rId3"/><Relationship Type="http://schemas.openxmlformats.org/officeDocument/2006/relationships/hyperlink" Target="https://www.palyazat.gov.hu/programok/szechenyi-terv-plusz/ginop-plusz/ginop_plusz-1.4.5-25/alapadatok" TargetMode="External" Id="rId4"/><Relationship Type="http://schemas.openxmlformats.org/officeDocument/2006/relationships/hyperlink" Target="https://www.siea.sk/firmy-mozu-ziskat-30-000-eur-na-robotizaciu-a-technologicky-rozvoj-v-novej-vyzve/" TargetMode="External" Id="rId5"/><Relationship Type="http://schemas.openxmlformats.org/officeDocument/2006/relationships/hyperlink" Target="https://www.mig.government.bg/programa-konkurentosposobnost-i-inovaczii-v-predpriyatiyata/novini-proczeduri-pkip/vavezhdane-na-tehnologii-ot-oblastta-na-industriya-4-0-v-predpriyatiyata/" TargetMode="External" Id="rId6"/><Relationship Type="http://schemas.openxmlformats.org/officeDocument/2006/relationships/hyperlink" Target="https://www.podjetniskisklad.si/en/p4d-2025-incentives-for-the-digital-transformation-of-smes/" TargetMode="External" Id="rId7"/><Relationship Type="http://schemas.openxmlformats.org/officeDocument/2006/relationships/hyperlink" Target="https://ec.europa.eu/eurostat/databrowser/view/lc_lci_lev/default/table" TargetMode="External" Id="rId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Pachetul KPI și buget pentru granturi — digitalizare, Europa Centrală și de Est</t>
        </is>
      </c>
    </row>
    <row r="2">
      <c r="A2" s="2" t="inlineStr">
        <is>
          <t>Pentru producătorii care pregătesc un proiect cofinanțat de monitorizare a mașinilor, MES sau IIoT.</t>
        </is>
      </c>
    </row>
    <row r="4">
      <c r="A4" s="3" t="inlineStr">
        <is>
          <t>Cum se folosește acest registru</t>
        </is>
      </c>
    </row>
    <row r="5">
      <c r="A5" s="4" t="inlineStr">
        <is>
          <t>1. Programe: găsiți programul pentru țara dumneavoastră și verificați statusul și plafoanele pe pagina oficială.</t>
        </is>
      </c>
    </row>
    <row r="6">
      <c r="A6" s="4" t="inlineStr">
        <is>
          <t>2. Buget: alegeți programul, introduceți liniile de cost și citiți grantul, contribuția proprie și verificarea plafonului.</t>
        </is>
      </c>
    </row>
    <row r="7">
      <c r="A7" s="4" t="inlineStr">
        <is>
          <t>3. Indicatori: completați valoarea de referință măsurată azi și ținta la care vă angajați. Evaluatorii punctează indicatorii măsurabili și verificabili.</t>
        </is>
      </c>
    </row>
    <row r="8">
      <c r="A8" s="4" t="inlineStr">
        <is>
          <t>4. Etape: planificați proiectul astfel încât valoarea de referință să fie măsurată înainte de instalare, iar rezultatul, cu aceeași metodă, după.</t>
        </is>
      </c>
    </row>
    <row r="10">
      <c r="A10" s="5" t="inlineStr">
        <is>
          <t>Acesta este un instrument de planificare, nu consultanță pentru granturi. Intensitățile, plafoanele și costurile eligibile sunt rezumate din surse oficiale și de consultanță; documentația apelului prevalează întotdeauna.</t>
        </is>
      </c>
    </row>
    <row r="11">
      <c r="A11" s="4" t="inlineStr">
        <is>
          <t>Situația la 22 septembrie 2026. Cifrele și regulile programelor se schimbă — verificați sursele oficiale înainte de a vă baza pe ele.</t>
        </is>
      </c>
    </row>
    <row r="12">
      <c r="A12" s="6" t="inlineStr">
        <is>
          <t>Publicat de TEEPTRAK SAS (software de monitorizare a producției și OEE), Paris · București (TEEPTRAK SRL). Utilizare și distribuire gratuite.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46" customWidth="1" min="2" max="2"/>
    <col width="32" customWidth="1" min="3" max="3"/>
    <col width="40" customWidth="1" min="4" max="4"/>
    <col width="12" customWidth="1" min="5" max="5"/>
    <col width="14" customWidth="1" min="6" max="6"/>
    <col width="16" customWidth="1" min="7" max="7"/>
    <col width="10" customWidth="1" min="8" max="8"/>
    <col width="44" customWidth="1" min="9" max="9"/>
    <col width="34" customWidth="1" min="10" max="10"/>
    <col width="34" customWidth="1" min="11" max="11"/>
    <col width="40" customWidth="1" min="12" max="12"/>
  </cols>
  <sheetData>
    <row r="1" ht="34" customHeight="1">
      <c r="A1" s="7" t="inlineStr">
        <is>
          <t>Țara</t>
        </is>
      </c>
      <c r="B1" s="7" t="inlineStr">
        <is>
          <t>Program</t>
        </is>
      </c>
      <c r="C1" s="7" t="inlineStr">
        <is>
          <t>Denumire în engleză</t>
        </is>
      </c>
      <c r="D1" s="7" t="inlineStr">
        <is>
          <t>Cine poate aplica</t>
        </is>
      </c>
      <c r="E1" s="7" t="inlineStr">
        <is>
          <t>Intensitate max. a ajutorului</t>
        </is>
      </c>
      <c r="F1" s="7" t="inlineStr">
        <is>
          <t>Grant min.</t>
        </is>
      </c>
      <c r="G1" s="7" t="inlineStr">
        <is>
          <t>Grant max.</t>
        </is>
      </c>
      <c r="H1" s="7" t="inlineStr">
        <is>
          <t>Moneda</t>
        </is>
      </c>
      <c r="I1" s="7" t="inlineStr">
        <is>
          <t>Plafoane de cost / condiții</t>
        </is>
      </c>
      <c r="J1" s="7" t="inlineStr">
        <is>
          <t>Monitorizare / MES / IIoT eligibile?</t>
        </is>
      </c>
      <c r="K1" s="7" t="inlineStr">
        <is>
          <t>Status 2026</t>
        </is>
      </c>
      <c r="L1" s="7" t="inlineStr">
        <is>
          <t>Pagina oficială</t>
        </is>
      </c>
    </row>
    <row r="2">
      <c r="A2" s="8" t="inlineStr">
        <is>
          <t>PL</t>
        </is>
      </c>
      <c r="B2" s="8" t="inlineStr">
        <is>
          <t>Dig.IT – Transformacja cyfrowa polskich MŚP (ARP, FENG)</t>
        </is>
      </c>
      <c r="C2" s="8" t="inlineStr">
        <is>
          <t>Digital transformation of Polish SMEs</t>
        </is>
      </c>
      <c r="D2" s="8" t="inlineStr">
        <is>
          <t>Manufacturing / production-service SMEs, 5 closed fiscal years, net sales profitability ≥4%</t>
        </is>
      </c>
      <c r="E2" s="9" t="n">
        <v>0.5</v>
      </c>
      <c r="F2" s="10" t="n">
        <v>150000</v>
      </c>
      <c r="G2" s="10" t="n">
        <v>850000</v>
      </c>
      <c r="H2" s="8" t="inlineStr">
        <is>
          <t>PLN</t>
        </is>
      </c>
      <c r="I2" s="8" t="inlineStr">
        <is>
          <t>Hardware, equipment and training together ≤40% of eligible costs (consultant summary)</t>
        </is>
      </c>
      <c r="J2" s="8" t="inlineStr">
        <is>
          <t>Yes — MES named explicitly</t>
        </is>
      </c>
      <c r="K2" s="8" t="inlineStr">
        <is>
          <t>2nd call planned Q3/Q4 2026 (ARP)</t>
        </is>
      </c>
      <c r="L2" s="11" t="inlineStr">
        <is>
          <t>https://digit.arp.pl/</t>
        </is>
      </c>
    </row>
    <row r="3">
      <c r="A3" s="8" t="inlineStr">
        <is>
          <t>CZ</t>
        </is>
      </c>
      <c r="B3" s="8" t="inlineStr">
        <is>
          <t>OP TAK – Digitální podnik – Digitální technologie</t>
        </is>
      </c>
      <c r="C3" s="8" t="inlineStr">
        <is>
          <t>Digital Enterprise – Digital Technologies</t>
        </is>
      </c>
      <c r="D3" s="8" t="inlineStr">
        <is>
          <t>SMEs, projects outside Prague</t>
        </is>
      </c>
      <c r="E3" s="9" t="n">
        <v>0.6</v>
      </c>
      <c r="F3" s="10" t="n"/>
      <c r="G3" s="10" t="n"/>
      <c r="H3" s="8" t="inlineStr">
        <is>
          <t>CZK</t>
        </is>
      </c>
      <c r="I3" s="8" t="inlineStr">
        <is>
          <t>Machine-heavy projects score lower (consultant summary)</t>
        </is>
      </c>
      <c r="J3" s="8" t="inlineStr">
        <is>
          <t>Yes — software, IoT, predictive maintenance</t>
        </is>
      </c>
      <c r="K3" s="8" t="inlineStr">
        <is>
          <t>Call closed 18 Feb 2026; next call not confirmed</t>
        </is>
      </c>
      <c r="L3" s="11" t="inlineStr">
        <is>
          <t>https://optak.gov.cz/digitalni-podnik-digitalni-technologie-vyzva-i/a-557/</t>
        </is>
      </c>
    </row>
    <row r="4">
      <c r="A4" s="8" t="inlineStr">
        <is>
          <t>RO</t>
        </is>
      </c>
      <c r="B4" s="8" t="inlineStr">
        <is>
          <t>Programul Regional Centru 2021–2027, Acțiunea 2.2</t>
        </is>
      </c>
      <c r="C4" s="8" t="inlineStr">
        <is>
          <t>Regional Programme Centre, Action 2.2 Digital enterprises</t>
        </is>
      </c>
      <c r="D4" s="8" t="inlineStr">
        <is>
          <t>Micro and SMEs (non-IT) in Alba, Brașov, Covasna, Harghita, Mureș, Sibiu</t>
        </is>
      </c>
      <c r="E4" s="9" t="n">
        <v>0.9</v>
      </c>
      <c r="F4" s="10" t="n">
        <v>15000</v>
      </c>
      <c r="G4" s="10" t="n">
        <v>200000</v>
      </c>
      <c r="H4" s="8" t="inlineStr">
        <is>
          <t>EUR</t>
        </is>
      </c>
      <c r="I4" s="8" t="inlineStr">
        <is>
          <t>Per applicant guide; other 7 regional programmes set their own rules</t>
        </is>
      </c>
      <c r="J4" s="8" t="inlineStr">
        <is>
          <t>Yes — IoT data collection on production lines</t>
        </is>
      </c>
      <c r="K4" s="8" t="inlineStr">
        <is>
          <t>Relaunch 2026 (guide in consultation May 2026)</t>
        </is>
      </c>
      <c r="L4" s="11" t="inlineStr">
        <is>
          <t>https://ccibv.ro/finantari-programul-regional-centru-2021-2027-prioritatea-2-o-regiune-digitala-actiunea-2-2-intreprinderi-digitale-pentru-o-economie-avansata-relansare-2026/</t>
        </is>
      </c>
    </row>
    <row r="5">
      <c r="A5" s="8" t="inlineStr">
        <is>
          <t>HU</t>
        </is>
      </c>
      <c r="B5" s="8" t="inlineStr">
        <is>
          <t>GINOP Plusz-1.4.5-25 (Nemzeti Bajnokok kombinált hitelprogram)</t>
        </is>
      </c>
      <c r="C5" s="8" t="inlineStr">
        <is>
          <t>National Champions combined loan + grant</t>
        </is>
      </c>
      <c r="D5" s="8" t="inlineStr">
        <is>
          <t>SMEs ≥5 staff, 3 closed years, suppliers or exporters, outside Budapest</t>
        </is>
      </c>
      <c r="E5" s="9" t="n">
        <v>0.3</v>
      </c>
      <c r="F5" s="10" t="n">
        <v>150000000</v>
      </c>
      <c r="G5" s="10" t="n">
        <v>600000000</v>
      </c>
      <c r="H5" s="8" t="inlineStr">
        <is>
          <t>HUF</t>
        </is>
      </c>
      <c r="I5" s="8" t="inlineStr">
        <is>
          <t>Grant part ≤30%; equipment ≥30% of costs; digital/ICT up to 50% (figures may be project size, not grant — check)</t>
        </is>
      </c>
      <c r="J5" s="8" t="inlineStr">
        <is>
          <t>Yes — digital/ICT development</t>
        </is>
      </c>
      <c r="K5" s="8" t="inlineStr">
        <is>
          <t>Open 23 Jun 2025 – 31 Dec 2026</t>
        </is>
      </c>
      <c r="L5" s="11" t="inlineStr">
        <is>
          <t>https://www.palyazat.gov.hu/programok/szechenyi-terv-plusz/ginop-plusz/ginop_plusz-1.4.5-25/alapadatok</t>
        </is>
      </c>
    </row>
    <row r="6">
      <c r="A6" s="8" t="inlineStr">
        <is>
          <t>SK</t>
        </is>
      </c>
      <c r="B6" s="8" t="inlineStr">
        <is>
          <t>Inovačné poukážky na robotizáciu a automatizáciu v priemysle (SIEA)</t>
        </is>
      </c>
      <c r="C6" s="8" t="inlineStr">
        <is>
          <t>Innovation vouchers for robotisation and automation</t>
        </is>
      </c>
      <c r="D6" s="8" t="inlineStr">
        <is>
          <t>Businesses with an industrial focus</t>
        </is>
      </c>
      <c r="E6" s="9" t="n">
        <v>0.85</v>
      </c>
      <c r="F6" s="10" t="n">
        <v>3000</v>
      </c>
      <c r="G6" s="10" t="n">
        <v>30000</v>
      </c>
      <c r="H6" s="8" t="inlineStr">
        <is>
          <t>EUR</t>
        </is>
      </c>
      <c r="I6" s="8" t="inlineStr">
        <is>
          <t>Check whether licences/hardware are eligible or services only</t>
        </is>
      </c>
      <c r="J6" s="8" t="inlineStr">
        <is>
          <t>Measurement, diagnostics, process optimisation</t>
        </is>
      </c>
      <c r="K6" s="8" t="inlineStr">
        <is>
          <t>Open since 12 Jan 2026</t>
        </is>
      </c>
      <c r="L6" s="11" t="inlineStr">
        <is>
          <t>https://www.siea.sk/firmy-mozu-ziskat-30-000-eur-na-robotizaciu-a-technologicky-rozvoj-v-novej-vyzve/</t>
        </is>
      </c>
    </row>
    <row r="7">
      <c r="A7" s="8" t="inlineStr">
        <is>
          <t>BG</t>
        </is>
      </c>
      <c r="B7" s="8" t="inlineStr">
        <is>
          <t>ПКИП BG16RFPR001-1.008 „Въвеждане на технологии от областта на Индустрия 4.0“</t>
        </is>
      </c>
      <c r="C7" s="8" t="inlineStr">
        <is>
          <t>Industry 4.0 technologies in enterprises</t>
        </is>
      </c>
      <c r="D7" s="8" t="inlineStr">
        <is>
          <t>SMEs (call closed)</t>
        </is>
      </c>
      <c r="E7" s="9" t="n">
        <v>0.5</v>
      </c>
      <c r="F7" s="10" t="n">
        <v>76694</v>
      </c>
      <c r="G7" s="10" t="n">
        <v>434601</v>
      </c>
      <c r="H7" s="8" t="inlineStr">
        <is>
          <t>EUR</t>
        </is>
      </c>
      <c r="I7" s="8" t="inlineStr">
        <is>
          <t>Intensity 15–50%; amounts set in BGN 150,000–850,000 before the 1 Jan 2026 euro changeover</t>
        </is>
      </c>
      <c r="J7" s="8" t="inlineStr">
        <is>
          <t>Yes — IIoT, digital twins, AI/big data</t>
        </is>
      </c>
      <c r="K7" s="8" t="inlineStr">
        <is>
          <t>Closed 15 Dec 2025; 226 projects approved; contracts signed from Jul 2026</t>
        </is>
      </c>
      <c r="L7" s="11" t="inlineStr">
        <is>
          <t>https://www.mig.government.bg/programa-konkurentosposobnost-i-inovaczii-v-predpriyatiyata/novini-proczeduri-pkip/vavezhdane-na-tehnologii-ot-oblastta-na-industriya-4-0-v-predpriyatiyata/</t>
        </is>
      </c>
    </row>
    <row r="8">
      <c r="A8" s="8" t="inlineStr">
        <is>
          <t>SI</t>
        </is>
      </c>
      <c r="B8" s="8" t="inlineStr">
        <is>
          <t>P4D – Spodbude za digitalno transformacijo MSP</t>
        </is>
      </c>
      <c r="C8" s="8" t="inlineStr">
        <is>
          <t>Incentives for the digital transformation of SMEs</t>
        </is>
      </c>
      <c r="D8" s="8" t="inlineStr">
        <is>
          <t>SMEs with ≥5 employees</t>
        </is>
      </c>
      <c r="E8" s="9" t="n">
        <v>0.5</v>
      </c>
      <c r="F8" s="10" t="n"/>
      <c r="G8" s="10" t="n">
        <v>100000</v>
      </c>
      <c r="H8" s="8" t="inlineStr">
        <is>
          <t>EUR</t>
        </is>
      </c>
      <c r="I8" s="8" t="inlineStr">
        <is>
          <t>Min. project €200k; training and website costs ≤€5,000 each</t>
        </is>
      </c>
      <c r="J8" s="8" t="inlineStr">
        <is>
          <t>Automation/robotisation equipment (not production machines), software</t>
        </is>
      </c>
      <c r="K8" s="8" t="inlineStr">
        <is>
          <t>2025 edition closed 7 May 2025; 2026 not confirmed</t>
        </is>
      </c>
      <c r="L8" s="11" t="inlineStr">
        <is>
          <t>https://www.podjetniskisklad.si/en/p4d-2025-incentives-for-the-digital-transformation-of-smes/</t>
        </is>
      </c>
    </row>
    <row r="9">
      <c r="A9" t="inlineStr">
        <is>
          <t>—</t>
        </is>
      </c>
      <c r="B9" t="inlineStr">
        <is>
          <t>Alt program (introduceți propriile valori)</t>
        </is>
      </c>
      <c r="E9" s="12" t="n">
        <v>0.5</v>
      </c>
      <c r="F9" s="13" t="n"/>
      <c r="G9" s="13" t="n"/>
      <c r="H9" s="13" t="n"/>
    </row>
  </sheetData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  <hyperlink xmlns:r="http://schemas.openxmlformats.org/officeDocument/2006/relationships" ref="L5" r:id="rId4"/>
    <hyperlink xmlns:r="http://schemas.openxmlformats.org/officeDocument/2006/relationships" ref="L6" r:id="rId5"/>
    <hyperlink xmlns:r="http://schemas.openxmlformats.org/officeDocument/2006/relationships" ref="L7" r:id="rId6"/>
    <hyperlink xmlns:r="http://schemas.openxmlformats.org/officeDocument/2006/relationships" ref="L8" r:id="rId7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54" customWidth="1" min="1" max="1"/>
    <col width="36" customWidth="1" min="2" max="2"/>
    <col width="16" customWidth="1" min="3" max="3"/>
    <col width="12" customWidth="1" min="4" max="4"/>
    <col width="18" customWidth="1" min="5" max="5"/>
    <col width="16" customWidth="1" min="6" max="6"/>
  </cols>
  <sheetData>
    <row r="1">
      <c r="A1" s="1" t="inlineStr">
        <is>
          <t>Buget</t>
        </is>
      </c>
    </row>
    <row r="3">
      <c r="A3" t="inlineStr">
        <is>
          <t>Program</t>
        </is>
      </c>
      <c r="B3" s="13" t="inlineStr">
        <is>
          <t>Dig.IT – Transformacja cyfrowa polskich MŚP (ARP, FENG)</t>
        </is>
      </c>
      <c r="C3" t="inlineStr">
        <is>
          <t>Selectați din listă</t>
        </is>
      </c>
    </row>
    <row r="4">
      <c r="A4" t="inlineStr">
        <is>
          <t>Intensitatea ajutorului</t>
        </is>
      </c>
      <c r="B4" s="14">
        <f>INDEX('Programe'!$E$2:$E$9,MATCH($B$3,'Programe'!$B$2:$B$9,0))</f>
        <v/>
      </c>
    </row>
    <row r="5">
      <c r="A5" t="inlineStr">
        <is>
          <t>Grant minim</t>
        </is>
      </c>
      <c r="B5" s="15">
        <f>INDEX('Programe'!$F$2:$F$9,MATCH($B$3,'Programe'!$B$2:$B$9,0))</f>
        <v/>
      </c>
    </row>
    <row r="6">
      <c r="A6" t="inlineStr">
        <is>
          <t>Grant maxim</t>
        </is>
      </c>
      <c r="B6" s="15">
        <f>INDEX('Programe'!$G$2:$G$9,MATCH($B$3,'Programe'!$B$2:$B$9,0))</f>
        <v/>
      </c>
    </row>
    <row r="7">
      <c r="A7" t="inlineStr">
        <is>
          <t>Moneda</t>
        </is>
      </c>
      <c r="B7" s="16">
        <f>INDEX('Programe'!$H$2:$H$9,MATCH($B$3,'Programe'!$B$2:$B$9,0))</f>
        <v/>
      </c>
    </row>
    <row r="8">
      <c r="A8" t="inlineStr">
        <is>
          <t>Plafon pentru hardware + echipamente + instruire (pondere în costul eligibil)</t>
        </is>
      </c>
      <c r="B8" s="12" t="n">
        <v>0.4</v>
      </c>
      <c r="C8" t="inlineStr">
        <is>
          <t>Dig.IT (PL): 40%. Dacă programul nu are un astfel de plafon, introduceți 100%.</t>
        </is>
      </c>
    </row>
    <row r="10" ht="34" customHeight="1">
      <c r="A10" s="7" t="inlineStr">
        <is>
          <t>Categorie de cost</t>
        </is>
      </c>
      <c r="B10" s="7" t="inlineStr">
        <is>
          <t>Descrierea dumneavoastră</t>
        </is>
      </c>
      <c r="C10" s="7" t="inlineStr">
        <is>
          <t>Sumă</t>
        </is>
      </c>
      <c r="D10" s="7" t="inlineStr">
        <is>
          <t>Eligibil?</t>
        </is>
      </c>
      <c r="E10" s="7" t="inlineStr">
        <is>
          <t>Intră în plafonul hardware/instruire?</t>
        </is>
      </c>
      <c r="F10" s="7" t="inlineStr">
        <is>
          <t>Sumă eligibilă</t>
        </is>
      </c>
    </row>
    <row r="11">
      <c r="A11" s="4" t="inlineStr">
        <is>
          <t>Software de monitorizare — licențe sau abonament pe durata proiectului</t>
        </is>
      </c>
      <c r="B11" s="17" t="inlineStr">
        <is>
          <t>EXEMPLU — înlocuiți cu datele dumneavoastră</t>
        </is>
      </c>
      <c r="C11" s="18" t="n">
        <v>60000</v>
      </c>
      <c r="D11" s="13" t="inlineStr">
        <is>
          <t>Da</t>
        </is>
      </c>
      <c r="E11" s="13" t="inlineStr">
        <is>
          <t>Nu</t>
        </is>
      </c>
      <c r="F11" s="15">
        <f>IF(D11="Da",C11,0)</f>
        <v/>
      </c>
    </row>
    <row r="12">
      <c r="A12" s="4" t="inlineStr">
        <is>
          <t>Servicii de implementare, configurare și integrare</t>
        </is>
      </c>
      <c r="B12" s="17" t="n"/>
      <c r="C12" s="18" t="n">
        <v>45000</v>
      </c>
      <c r="D12" s="13" t="inlineStr">
        <is>
          <t>Da</t>
        </is>
      </c>
      <c r="E12" s="13" t="inlineStr">
        <is>
          <t>Nu</t>
        </is>
      </c>
      <c r="F12" s="15">
        <f>IF(D12="Da",C12,0)</f>
        <v/>
      </c>
    </row>
    <row r="13">
      <c r="A13" s="4" t="inlineStr">
        <is>
          <t>Hardware de conectare — senzori, gateway-uri, module I/O</t>
        </is>
      </c>
      <c r="B13" s="17" t="n"/>
      <c r="C13" s="18" t="n">
        <v>30000</v>
      </c>
      <c r="D13" s="13" t="inlineStr">
        <is>
          <t>Da</t>
        </is>
      </c>
      <c r="E13" s="13" t="inlineStr">
        <is>
          <t>Da</t>
        </is>
      </c>
      <c r="F13" s="15">
        <f>IF(D13="Da",C13,0)</f>
        <v/>
      </c>
    </row>
    <row r="14">
      <c r="A14" s="4" t="inlineStr">
        <is>
          <t>Terminale și ecrane în secția de producție</t>
        </is>
      </c>
      <c r="B14" s="17" t="n"/>
      <c r="C14" s="18" t="n">
        <v>12000</v>
      </c>
      <c r="D14" s="13" t="inlineStr">
        <is>
          <t>Da</t>
        </is>
      </c>
      <c r="E14" s="13" t="inlineStr">
        <is>
          <t>Da</t>
        </is>
      </c>
      <c r="F14" s="15">
        <f>IF(D14="Da",C14,0)</f>
        <v/>
      </c>
    </row>
    <row r="15">
      <c r="A15" s="4" t="inlineStr">
        <is>
          <t>Instruirea operatorilor, tehnicienilor și managerilor</t>
        </is>
      </c>
      <c r="B15" s="17" t="n"/>
      <c r="C15" s="18" t="n">
        <v>8000</v>
      </c>
      <c r="D15" s="13" t="inlineStr">
        <is>
          <t>Da</t>
        </is>
      </c>
      <c r="E15" s="13" t="inlineStr">
        <is>
          <t>Da</t>
        </is>
      </c>
      <c r="F15" s="15">
        <f>IF(D15="Da",C15,0)</f>
        <v/>
      </c>
    </row>
    <row r="16">
      <c r="A16" s="4" t="inlineStr">
        <is>
          <t>Management de proiect și consultanță</t>
        </is>
      </c>
      <c r="B16" s="17" t="n"/>
      <c r="C16" s="18" t="n">
        <v>10000</v>
      </c>
      <c r="D16" s="13" t="inlineStr">
        <is>
          <t>Da</t>
        </is>
      </c>
      <c r="E16" s="13" t="inlineStr">
        <is>
          <t>Nu</t>
        </is>
      </c>
      <c r="F16" s="15">
        <f>IF(D16="Da",C16,0)</f>
        <v/>
      </c>
    </row>
    <row r="17">
      <c r="A17" s="4" t="inlineStr">
        <is>
          <t>Altele</t>
        </is>
      </c>
      <c r="B17" s="17" t="n"/>
      <c r="C17" s="18" t="n">
        <v>0</v>
      </c>
      <c r="D17" s="13" t="inlineStr">
        <is>
          <t>Nu</t>
        </is>
      </c>
      <c r="E17" s="13" t="inlineStr">
        <is>
          <t>Nu</t>
        </is>
      </c>
      <c r="F17" s="15">
        <f>IF(D17="Da",C17,0)</f>
        <v/>
      </c>
    </row>
    <row r="19">
      <c r="A19" s="3" t="inlineStr">
        <is>
          <t>Costul total al proiectului</t>
        </is>
      </c>
      <c r="C19" s="19">
        <f>SUM(C11:C17)</f>
        <v/>
      </c>
    </row>
    <row r="20">
      <c r="A20" s="3" t="inlineStr">
        <is>
          <t>Cost eligibil total</t>
        </is>
      </c>
      <c r="C20" s="19">
        <f>SUM(F11:F17)</f>
        <v/>
      </c>
    </row>
    <row r="21">
      <c r="A21" s="3" t="inlineStr">
        <is>
          <t>Hardware + instruire eligibile</t>
        </is>
      </c>
      <c r="C21" s="19">
        <f>SUMIFS(F11:F17,E11:E17,"Da")</f>
        <v/>
      </c>
    </row>
    <row r="22">
      <c r="A22" s="3" t="inlineStr">
        <is>
          <t>Pondere în costul eligibil</t>
        </is>
      </c>
      <c r="C22" s="20">
        <f>IF(C20&gt;0,C21/C20,0)</f>
        <v/>
      </c>
    </row>
    <row r="23">
      <c r="A23" s="3" t="inlineStr">
        <is>
          <t>Verificare plafon</t>
        </is>
      </c>
      <c r="C23" s="21">
        <f>IF(C22&lt;=$B$8,"În plafon","Peste plafon — reechilibrați bugetul")</f>
        <v/>
      </c>
    </row>
    <row r="24">
      <c r="A24" s="3" t="inlineStr">
        <is>
          <t>Grant estimat</t>
        </is>
      </c>
      <c r="C24" s="19">
        <f>IF(ISNUMBER($B$6),MIN(C20*$B$4,$B$6),C20*$B$4)</f>
        <v/>
      </c>
    </row>
    <row r="25">
      <c r="A25" s="3" t="inlineStr">
        <is>
          <t>Contribuția proprie</t>
        </is>
      </c>
      <c r="C25" s="19">
        <f>C19-C24</f>
        <v/>
      </c>
    </row>
    <row r="26">
      <c r="A26" s="3" t="inlineStr">
        <is>
          <t>Verificare grant minim</t>
        </is>
      </c>
      <c r="C26" s="21">
        <f>IF(ISNUMBER($B$5),IF(C24&gt;=$B$5,"Peste minim","Sub minimul programului"),"—")</f>
        <v/>
      </c>
    </row>
  </sheetData>
  <conditionalFormatting sqref="C23">
    <cfRule type="cellIs" priority="1" operator="equal" dxfId="0">
      <formula>"Peste plafon — reechilibrați bugetul"</formula>
    </cfRule>
    <cfRule type="cellIs" priority="2" operator="equal" dxfId="1">
      <formula>"În plafon"</formula>
    </cfRule>
  </conditionalFormatting>
  <conditionalFormatting sqref="C26">
    <cfRule type="cellIs" priority="3" operator="equal" dxfId="0">
      <formula>"Sub minimul programului"</formula>
    </cfRule>
  </conditionalFormatting>
  <dataValidations count="2">
    <dataValidation sqref="B3" showDropDown="0" showInputMessage="0" showErrorMessage="0" allowBlank="0" type="list">
      <formula1>='Programe'!$B$2:$B$9</formula1>
    </dataValidation>
    <dataValidation sqref="D11 D12 D13 D14 D15 D16 D17 E11 E12 E13 E14 E15 E16 E17" showDropDown="0" showInputMessage="0" showErrorMessage="0" allowBlank="0" type="list">
      <formula1>"Da,Nu"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6" customWidth="1" min="2" max="2"/>
    <col width="12" customWidth="1" min="3" max="3"/>
    <col width="12" customWidth="1" min="4" max="4"/>
    <col width="16" customWidth="1" min="5" max="5"/>
    <col width="12" customWidth="1" min="6" max="6"/>
    <col width="14" customWidth="1" min="7" max="7"/>
    <col width="11" customWidth="1" min="8" max="8"/>
    <col width="52" customWidth="1" min="9" max="9"/>
    <col width="44" customWidth="1" min="10" max="10"/>
  </cols>
  <sheetData>
    <row r="1" ht="34" customHeight="1">
      <c r="A1" s="7" t="inlineStr">
        <is>
          <t>Indicator</t>
        </is>
      </c>
      <c r="B1" s="7" t="inlineStr">
        <is>
          <t>Unitate</t>
        </is>
      </c>
      <c r="C1" s="7" t="inlineStr">
        <is>
          <t>Mai bine când e</t>
        </is>
      </c>
      <c r="D1" s="7" t="inlineStr">
        <is>
          <t>Valoare de referință</t>
        </is>
      </c>
      <c r="E1" s="7" t="inlineStr">
        <is>
          <t>Perioada de referință</t>
        </is>
      </c>
      <c r="F1" s="7" t="inlineStr">
        <is>
          <t>Țintă</t>
        </is>
      </c>
      <c r="G1" s="7" t="inlineStr">
        <is>
          <t>Termen țintă</t>
        </is>
      </c>
      <c r="H1" s="7" t="inlineStr">
        <is>
          <t>Variație</t>
        </is>
      </c>
      <c r="I1" s="7" t="inlineStr">
        <is>
          <t>Metoda de măsurare</t>
        </is>
      </c>
      <c r="J1" s="7" t="inlineStr">
        <is>
          <t>Dovezi pentru raportul final</t>
        </is>
      </c>
    </row>
    <row r="2">
      <c r="A2" s="3" t="inlineStr">
        <is>
          <t>Piese bune pe oră de producție</t>
        </is>
      </c>
      <c r="B2" t="inlineStr">
        <is>
          <t>buc./h</t>
        </is>
      </c>
      <c r="C2" t="inlineStr">
        <is>
          <t>mai mare</t>
        </is>
      </c>
      <c r="D2" s="13" t="n">
        <v>410</v>
      </c>
      <c r="E2" s="13" t="n"/>
      <c r="F2" s="13" t="n">
        <v>460</v>
      </c>
      <c r="G2" s="13" t="n"/>
      <c r="H2" s="22">
        <f>IF(AND(ISNUMBER(D2),D2&lt;&gt;0,ISNUMBER(F2)),(F2-D2)/D2,"")</f>
        <v/>
      </c>
      <c r="I2" s="4" t="inlineStr">
        <is>
          <t>Înregistrat automat din semnalele mașinilor (stare și contoare); aceeași metodă înainte și după. Dacă azi datele se înregistrează manual, menționați acest lucru și arătați cum le veți valida.</t>
        </is>
      </c>
      <c r="J2" s="4" t="inlineStr">
        <is>
          <t>Export lunar din sistemul de monitorizare — aceleași mașini, aceleași definiții.</t>
        </is>
      </c>
    </row>
    <row r="3">
      <c r="A3" s="3" t="inlineStr">
        <is>
          <t>Timpi morți neplanificați</t>
        </is>
      </c>
      <c r="B3" t="inlineStr">
        <is>
          <t>ore/lună</t>
        </is>
      </c>
      <c r="C3" t="inlineStr">
        <is>
          <t>mai mic</t>
        </is>
      </c>
      <c r="D3" s="13" t="n">
        <v>62</v>
      </c>
      <c r="E3" s="13" t="n"/>
      <c r="F3" s="13" t="n">
        <v>40</v>
      </c>
      <c r="G3" s="13" t="n"/>
      <c r="H3" s="22">
        <f>IF(AND(ISNUMBER(D3),D3&lt;&gt;0,ISNUMBER(F3)),(F3-D3)/D3,"")</f>
        <v/>
      </c>
      <c r="I3" s="4" t="inlineStr">
        <is>
          <t>Înregistrat automat din semnalele mașinilor (stare și contoare); aceeași metodă înainte și după. Dacă azi datele se înregistrează manual, menționați acest lucru și arătați cum le veți valida.</t>
        </is>
      </c>
      <c r="J3" s="4" t="inlineStr">
        <is>
          <t>Export lunar din sistemul de monitorizare — aceleași mașini, aceleași definiții.</t>
        </is>
      </c>
    </row>
    <row r="4">
      <c r="A4" s="3" t="inlineStr">
        <is>
          <t>Disponibilitate</t>
        </is>
      </c>
      <c r="B4" t="inlineStr">
        <is>
          <t>% din timpul planificat</t>
        </is>
      </c>
      <c r="C4" t="inlineStr">
        <is>
          <t>mai mare</t>
        </is>
      </c>
      <c r="D4" s="23" t="n">
        <v>0.71</v>
      </c>
      <c r="E4" s="13" t="n"/>
      <c r="F4" s="23" t="n">
        <v>0.8</v>
      </c>
      <c r="G4" s="13" t="n"/>
      <c r="H4" s="22">
        <f>IF(AND(ISNUMBER(D4),D4&lt;&gt;0,ISNUMBER(F4)),(F4-D4)/D4,"")</f>
        <v/>
      </c>
      <c r="I4" s="4" t="inlineStr">
        <is>
          <t>Înregistrat automat din semnalele mașinilor (stare și contoare); aceeași metodă înainte și după. Dacă azi datele se înregistrează manual, menționați acest lucru și arătați cum le veți valida.</t>
        </is>
      </c>
      <c r="J4" s="4" t="inlineStr">
        <is>
          <t>Export lunar din sistemul de monitorizare — aceleași mașini, aceleași definiții.</t>
        </is>
      </c>
    </row>
    <row r="5">
      <c r="A5" s="3" t="inlineStr">
        <is>
          <t>Rata rebuturilor și a remanierilor</t>
        </is>
      </c>
      <c r="B5" t="inlineStr">
        <is>
          <t>% din producție</t>
        </is>
      </c>
      <c r="C5" t="inlineStr">
        <is>
          <t>mai mic</t>
        </is>
      </c>
      <c r="D5" s="23" t="n">
        <v>0.034</v>
      </c>
      <c r="E5" s="13" t="n"/>
      <c r="F5" s="23" t="n">
        <v>0.025</v>
      </c>
      <c r="G5" s="13" t="n"/>
      <c r="H5" s="22">
        <f>IF(AND(ISNUMBER(D5),D5&lt;&gt;0,ISNUMBER(F5)),(F5-D5)/D5,"")</f>
        <v/>
      </c>
      <c r="I5" s="4" t="inlineStr">
        <is>
          <t>Înregistrat automat din semnalele mașinilor (stare și contoare); aceeași metodă înainte și după. Dacă azi datele se înregistrează manual, menționați acest lucru și arătați cum le veți valida.</t>
        </is>
      </c>
      <c r="J5" s="4" t="inlineStr">
        <is>
          <t>Export lunar din sistemul de monitorizare — aceleași mașini, aceleași definiții.</t>
        </is>
      </c>
    </row>
    <row r="6">
      <c r="A6" s="3" t="inlineStr">
        <is>
          <t>Energie pe piesă bună</t>
        </is>
      </c>
      <c r="B6" t="inlineStr">
        <is>
          <t>kWh/buc.</t>
        </is>
      </c>
      <c r="C6" t="inlineStr">
        <is>
          <t>mai mic</t>
        </is>
      </c>
      <c r="D6" s="13" t="n">
        <v>0.31</v>
      </c>
      <c r="E6" s="13" t="n"/>
      <c r="F6" s="13" t="n">
        <v>0.27</v>
      </c>
      <c r="G6" s="13" t="n"/>
      <c r="H6" s="22">
        <f>IF(AND(ISNUMBER(D6),D6&lt;&gt;0,ISNUMBER(F6)),(F6-D6)/D6,"")</f>
        <v/>
      </c>
      <c r="I6" s="4" t="inlineStr">
        <is>
          <t>Înregistrat automat din semnalele mașinilor (stare și contoare); aceeași metodă înainte și după. Dacă azi datele se înregistrează manual, menționați acest lucru și arătați cum le veți valida.</t>
        </is>
      </c>
      <c r="J6" s="4" t="inlineStr">
        <is>
          <t>Export lunar din sistemul de monitorizare — aceleași mașini, aceleași definiții.</t>
        </is>
      </c>
    </row>
    <row r="7">
      <c r="A7" s="3" t="inlineStr">
        <is>
          <t>Timp mediu de schimbare a fabricației</t>
        </is>
      </c>
      <c r="B7" t="inlineStr">
        <is>
          <t>minute</t>
        </is>
      </c>
      <c r="C7" t="inlineStr">
        <is>
          <t>mai mic</t>
        </is>
      </c>
      <c r="D7" s="13" t="n">
        <v>48</v>
      </c>
      <c r="E7" s="13" t="n"/>
      <c r="F7" s="13" t="n">
        <v>35</v>
      </c>
      <c r="G7" s="13" t="n"/>
      <c r="H7" s="22">
        <f>IF(AND(ISNUMBER(D7),D7&lt;&gt;0,ISNUMBER(F7)),(F7-D7)/D7,"")</f>
        <v/>
      </c>
      <c r="I7" s="4" t="inlineStr">
        <is>
          <t>Înregistrat automat din semnalele mașinilor (stare și contoare); aceeași metodă înainte și după. Dacă azi datele se înregistrează manual, menționați acest lucru și arătați cum le veți valida.</t>
        </is>
      </c>
      <c r="J7" s="4" t="inlineStr">
        <is>
          <t>Export lunar din sistemul de monitorizare — aceleași mașini, aceleași definiții.</t>
        </is>
      </c>
    </row>
    <row r="8">
      <c r="A8" s="3" t="inlineStr">
        <is>
          <t>Timp mediu de reparație (MTTR)</t>
        </is>
      </c>
      <c r="B8" t="inlineStr">
        <is>
          <t>ore</t>
        </is>
      </c>
      <c r="C8" t="inlineStr">
        <is>
          <t>mai mic</t>
        </is>
      </c>
      <c r="D8" s="13" t="n">
        <v>2.4</v>
      </c>
      <c r="E8" s="13" t="n"/>
      <c r="F8" s="13" t="n">
        <v>1.6</v>
      </c>
      <c r="G8" s="13" t="n"/>
      <c r="H8" s="22">
        <f>IF(AND(ISNUMBER(D8),D8&lt;&gt;0,ISNUMBER(F8)),(F8-D8)/D8,"")</f>
        <v/>
      </c>
      <c r="I8" s="4" t="inlineStr">
        <is>
          <t>Înregistrat automat din semnalele mașinilor (stare și contoare); aceeași metodă înainte și după. Dacă azi datele se înregistrează manual, menționați acest lucru și arătați cum le veți valida.</t>
        </is>
      </c>
      <c r="J8" s="4" t="inlineStr">
        <is>
          <t>Export lunar din sistemul de monitorizare — aceleași mașini, aceleași definiții.</t>
        </is>
      </c>
    </row>
    <row r="9">
      <c r="A9" s="3" t="inlineStr">
        <is>
          <t>Opriri cu cauză înregistrată</t>
        </is>
      </c>
      <c r="B9" t="inlineStr">
        <is>
          <t>% din opriri</t>
        </is>
      </c>
      <c r="C9" t="inlineStr">
        <is>
          <t>mai mare</t>
        </is>
      </c>
      <c r="D9" s="23" t="n">
        <v>0.35</v>
      </c>
      <c r="E9" s="13" t="n"/>
      <c r="F9" s="23" t="n">
        <v>0.9</v>
      </c>
      <c r="G9" s="13" t="n"/>
      <c r="H9" s="22">
        <f>IF(AND(ISNUMBER(D9),D9&lt;&gt;0,ISNUMBER(F9)),(F9-D9)/D9,"")</f>
        <v/>
      </c>
      <c r="I9" s="4" t="inlineStr">
        <is>
          <t>Înregistrat automat din semnalele mașinilor (stare și contoare); aceeași metodă înainte și după. Dacă azi datele se înregistrează manual, menționați acest lucru și arătați cum le veți valida.</t>
        </is>
      </c>
      <c r="J9" s="4" t="inlineStr">
        <is>
          <t>Export lunar din sistemul de monitorizare — aceleași mașini, aceleași definiții.</t>
        </is>
      </c>
    </row>
    <row r="11">
      <c r="A11" s="17" t="inlineStr">
        <is>
          <t>EXEMPLU — înlocuiți cu datele dumneavoastră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46" customWidth="1" min="4" max="4"/>
    <col width="36" customWidth="1" min="5" max="5"/>
  </cols>
  <sheetData>
    <row r="1" ht="34" customHeight="1">
      <c r="A1" s="7" t="inlineStr">
        <is>
          <t>Etapă</t>
        </is>
      </c>
      <c r="B1" s="7" t="inlineStr">
        <is>
          <t>Început (luna)</t>
        </is>
      </c>
      <c r="C1" s="7" t="inlineStr">
        <is>
          <t>Sfârșit (luna)</t>
        </is>
      </c>
      <c r="D1" s="7" t="inlineStr">
        <is>
          <t>Livrabil</t>
        </is>
      </c>
      <c r="E1" s="7" t="inlineStr">
        <is>
          <t>Dovezi</t>
        </is>
      </c>
    </row>
    <row r="2">
      <c r="A2" s="3" t="inlineStr">
        <is>
          <t>Măsurarea valorii de referință pe o linie pilot</t>
        </is>
      </c>
      <c r="B2" s="13" t="n">
        <v>1</v>
      </c>
      <c r="C2" s="13" t="n">
        <v>2</v>
      </c>
      <c r="D2" s="4" t="inlineStr">
        <is>
          <t>4–8 săptămâni de date de referință înregistrate automat</t>
        </is>
      </c>
      <c r="E2" s="4" t="inlineStr">
        <is>
          <t>Raport de referință cu exportul datelor brute</t>
        </is>
      </c>
    </row>
    <row r="3">
      <c r="A3" s="3" t="inlineStr">
        <is>
          <t>Achiziții</t>
        </is>
      </c>
      <c r="B3" s="13" t="n">
        <v>2</v>
      </c>
      <c r="C3" s="13" t="n">
        <v>3</v>
      </c>
      <c r="D3" s="4" t="inlineStr">
        <is>
          <t>Comenzi semnate conform regulilor de achiziție ale programului</t>
        </is>
      </c>
      <c r="E3" s="4" t="inlineStr">
        <is>
          <t>Oferte, comparație, comenzi</t>
        </is>
      </c>
    </row>
    <row r="4">
      <c r="A4" s="3" t="inlineStr">
        <is>
          <t>Instalare și conectare</t>
        </is>
      </c>
      <c r="B4" s="13" t="n">
        <v>3</v>
      </c>
      <c r="C4" s="13" t="n">
        <v>5</v>
      </c>
      <c r="D4" s="4" t="inlineStr">
        <is>
          <t>Toate mașinile din proiect conectate și validate</t>
        </is>
      </c>
      <c r="E4" s="4" t="inlineStr">
        <is>
          <t>Proces-verbal de punere în funcțiune</t>
        </is>
      </c>
    </row>
    <row r="5">
      <c r="A5" s="3" t="inlineStr">
        <is>
          <t>Instruire</t>
        </is>
      </c>
      <c r="B5" s="13" t="n">
        <v>4</v>
      </c>
      <c r="C5" s="13" t="n">
        <v>6</v>
      </c>
      <c r="D5" s="4" t="inlineStr">
        <is>
          <t>Operatori, tehnicieni și manageri instruiți</t>
        </is>
      </c>
      <c r="E5" s="4" t="inlineStr">
        <is>
          <t>Liste de prezență</t>
        </is>
      </c>
    </row>
    <row r="6">
      <c r="A6" s="3" t="inlineStr">
        <is>
          <t>Extindere și utilizare zilnică</t>
        </is>
      </c>
      <c r="B6" s="13" t="n">
        <v>5</v>
      </c>
      <c r="C6" s="13" t="n">
        <v>9</v>
      </c>
      <c r="D6" s="4" t="inlineStr">
        <is>
          <t>Cauzele opririlor înregistrate; datele folosite în ședințele de schimb</t>
        </is>
      </c>
      <c r="E6" s="4" t="inlineStr">
        <is>
          <t>Procese-verbale ale ședințelor, % opriri cu cauză</t>
        </is>
      </c>
    </row>
    <row r="7">
      <c r="A7" s="3" t="inlineStr">
        <is>
          <t>Revizuirea indicatorilor</t>
        </is>
      </c>
      <c r="B7" s="13" t="n">
        <v>9</v>
      </c>
      <c r="C7" s="13" t="n">
        <v>12</v>
      </c>
      <c r="D7" s="4" t="inlineStr">
        <is>
          <t>Indicatori recalculați cu metoda de referință</t>
        </is>
      </c>
      <c r="E7" s="4" t="inlineStr">
        <is>
          <t>Raport privind indicatorii</t>
        </is>
      </c>
    </row>
    <row r="8">
      <c r="A8" s="3" t="inlineStr">
        <is>
          <t>Raport final</t>
        </is>
      </c>
      <c r="B8" s="13" t="n">
        <v>12</v>
      </c>
      <c r="C8" s="13" t="n">
        <v>13</v>
      </c>
      <c r="D8" s="4" t="inlineStr">
        <is>
          <t>Rezultate comparate cu țintele asumate</t>
        </is>
      </c>
      <c r="E8" s="4" t="inlineStr">
        <is>
          <t>Raport final și export de date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60" customWidth="1" min="1" max="1"/>
    <col width="90" customWidth="1" min="2" max="2"/>
  </cols>
  <sheetData>
    <row r="1" ht="34" customHeight="1">
      <c r="A1" s="7" t="inlineStr">
        <is>
          <t>Sursă</t>
        </is>
      </c>
      <c r="B1" s="7" t="inlineStr">
        <is>
          <t>Link</t>
        </is>
      </c>
    </row>
    <row r="2">
      <c r="A2" s="4" t="inlineStr">
        <is>
          <t>Dig.IT – Transformacja cyfrowa polskich MŚP (ARP, FENG)</t>
        </is>
      </c>
      <c r="B2" s="24" t="inlineStr">
        <is>
          <t>https://digit.arp.pl/</t>
        </is>
      </c>
    </row>
    <row r="3">
      <c r="A3" s="4" t="inlineStr">
        <is>
          <t>OP TAK – Digitální podnik – Digitální technologie</t>
        </is>
      </c>
      <c r="B3" s="24" t="inlineStr">
        <is>
          <t>https://optak.gov.cz/digitalni-podnik-digitalni-technologie-vyzva-i/a-557/</t>
        </is>
      </c>
    </row>
    <row r="4">
      <c r="A4" s="4" t="inlineStr">
        <is>
          <t>Programul Regional Centru 2021–2027, Acțiunea 2.2</t>
        </is>
      </c>
      <c r="B4" s="24" t="inlineStr">
        <is>
          <t>https://ccibv.ro/finantari-programul-regional-centru-2021-2027-prioritatea-2-o-regiune-digitala-actiunea-2-2-intreprinderi-digitale-pentru-o-economie-avansata-relansare-2026/</t>
        </is>
      </c>
    </row>
    <row r="5">
      <c r="A5" s="4" t="inlineStr">
        <is>
          <t>GINOP Plusz-1.4.5-25 (Nemzeti Bajnokok kombinált hitelprogram)</t>
        </is>
      </c>
      <c r="B5" s="24" t="inlineStr">
        <is>
          <t>https://www.palyazat.gov.hu/programok/szechenyi-terv-plusz/ginop-plusz/ginop_plusz-1.4.5-25/alapadatok</t>
        </is>
      </c>
    </row>
    <row r="6">
      <c r="A6" s="4" t="inlineStr">
        <is>
          <t>Inovačné poukážky na robotizáciu a automatizáciu v priemysle (SIEA)</t>
        </is>
      </c>
      <c r="B6" s="24" t="inlineStr">
        <is>
          <t>https://www.siea.sk/firmy-mozu-ziskat-30-000-eur-na-robotizaciu-a-technologicky-rozvoj-v-novej-vyzve/</t>
        </is>
      </c>
    </row>
    <row r="7">
      <c r="A7" s="4" t="inlineStr">
        <is>
          <t>ПКИП BG16RFPR001-1.008 „Въвеждане на технологии от областта на Индустрия 4.0“</t>
        </is>
      </c>
      <c r="B7" s="24" t="inlineStr">
        <is>
          <t>https://www.mig.government.bg/programa-konkurentosposobnost-i-inovaczii-v-predpriyatiyata/novini-proczeduri-pkip/vavezhdane-na-tehnologii-ot-oblastta-na-industriya-4-0-v-predpriyatiyata/</t>
        </is>
      </c>
    </row>
    <row r="8">
      <c r="A8" s="4" t="inlineStr">
        <is>
          <t>P4D – Spodbude za digitalno transformacijo MSP</t>
        </is>
      </c>
      <c r="B8" s="24" t="inlineStr">
        <is>
          <t>https://www.podjetniskisklad.si/en/p4d-2025-incentives-for-the-digital-transformation-of-smes/</t>
        </is>
      </c>
    </row>
    <row r="9">
      <c r="A9" s="4" t="inlineStr">
        <is>
          <t>Eurostat lc_lci_lev — labour cost levels</t>
        </is>
      </c>
      <c r="B9" s="24" t="inlineStr">
        <is>
          <t>https://ec.europa.eu/eurostat/databrowser/view/lc_lci_lev/default/table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2026-09-22T16:11:24Z</dcterms:created>
  <dcterms:modified xmlns:dcterms="http://purl.org/dc/terms/" xmlns:xsi="http://www.w3.org/2001/XMLSchema-instance" xsi:type="dcterms:W3CDTF">2026-09-22T16:11:24Z</dcterms:modified>
</cp:coreProperties>
</file>