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zdőlap" sheetId="1" state="visible" r:id="rId1"/>
    <sheet xmlns:r="http://schemas.openxmlformats.org/officeDocument/2006/relationships" name="Programok" sheetId="2" state="visible" r:id="rId2"/>
    <sheet xmlns:r="http://schemas.openxmlformats.org/officeDocument/2006/relationships" name="Költségvetés" sheetId="3" state="visible" r:id="rId3"/>
    <sheet xmlns:r="http://schemas.openxmlformats.org/officeDocument/2006/relationships" name="Indikátorok" sheetId="4" state="visible" r:id="rId4"/>
    <sheet xmlns:r="http://schemas.openxmlformats.org/officeDocument/2006/relationships" name="Mérföldkövek" sheetId="5" state="visible" r:id="rId5"/>
    <sheet xmlns:r="http://schemas.openxmlformats.org/officeDocument/2006/relationships" name="Források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%;-0%"/>
  </numFmts>
  <fonts count="9">
    <font>
      <name val="Calibri"/>
      <family val="2"/>
      <color theme="1"/>
      <sz val="11"/>
      <scheme val="minor"/>
    </font>
    <font>
      <b val="1"/>
      <color rgb="000D1B2A"/>
      <sz val="16"/>
    </font>
    <font>
      <color rgb="0044505C"/>
      <sz val="11"/>
    </font>
    <font>
      <b val="1"/>
    </font>
    <font>
      <i val="1"/>
      <color rgb="0044505C"/>
    </font>
    <font>
      <color rgb="006B7785"/>
      <sz val="9"/>
    </font>
    <font>
      <b val="1"/>
      <color rgb="00FFFFFF"/>
    </font>
    <font>
      <color rgb="001F4E79"/>
      <u val="single"/>
    </font>
    <font>
      <i val="1"/>
      <color rgb="008A5A00"/>
    </font>
  </fonts>
  <fills count="5">
    <fill>
      <patternFill/>
    </fill>
    <fill>
      <patternFill patternType="gray125"/>
    </fill>
    <fill>
      <patternFill patternType="solid">
        <fgColor rgb="00E85D04"/>
      </patternFill>
    </fill>
    <fill>
      <patternFill patternType="solid">
        <fgColor rgb="00FFF7D6"/>
      </patternFill>
    </fill>
    <fill>
      <patternFill patternType="solid">
        <fgColor rgb="00EEF2F6"/>
      </patternFill>
    </fill>
  </fills>
  <borders count="2">
    <border>
      <left/>
      <right/>
      <top/>
      <bottom/>
      <diagonal/>
    </border>
    <border>
      <left style="thin">
        <color rgb="00C9CFD6"/>
      </left>
      <right style="thin">
        <color rgb="00C9CFD6"/>
      </right>
      <top style="thin">
        <color rgb="00C9CFD6"/>
      </top>
      <bottom style="thin">
        <color rgb="00C9CFD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9" fontId="0" fillId="3" borderId="0" pivotButton="0" quotePrefix="0" xfId="0"/>
    <xf numFmtId="0" fontId="0" fillId="3" borderId="0" pivotButton="0" quotePrefix="0" xfId="0"/>
    <xf numFmtId="9" fontId="0" fillId="4" borderId="0" pivotButton="0" quotePrefix="0" xfId="0"/>
    <xf numFmtId="3" fontId="0" fillId="4" borderId="0" pivotButton="0" quotePrefix="0" xfId="0"/>
    <xf numFmtId="49" fontId="0" fillId="4" borderId="0" pivotButton="0" quotePrefix="0" xfId="0"/>
    <xf numFmtId="0" fontId="8" fillId="0" borderId="0" pivotButton="0" quotePrefix="0" xfId="0"/>
    <xf numFmtId="3" fontId="0" fillId="3" borderId="0" pivotButton="0" quotePrefix="0" xfId="0"/>
    <xf numFmtId="3" fontId="3" fillId="4" borderId="0" pivotButton="0" quotePrefix="0" xfId="0"/>
    <xf numFmtId="164" fontId="3" fillId="4" borderId="0" pivotButton="0" quotePrefix="0" xfId="0"/>
    <xf numFmtId="49" fontId="3" fillId="4" borderId="0" pivotButton="0" quotePrefix="0" xfId="0"/>
    <xf numFmtId="165" fontId="0" fillId="4" borderId="0" pivotButton="0" quotePrefix="0" xfId="0"/>
    <xf numFmtId="164" fontId="0" fillId="3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3"/>
        </patternFill>
      </fill>
    </dxf>
    <dxf>
      <fill>
        <patternFill patternType="solid">
          <fgColor rgb="00DDF0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igit.arp.pl/" TargetMode="External" Id="rId1"/><Relationship Type="http://schemas.openxmlformats.org/officeDocument/2006/relationships/hyperlink" Target="https://optak.gov.cz/digitalni-podnik-digitalni-technologie-vyzva-i/a-557/" TargetMode="External" Id="rId2"/><Relationship Type="http://schemas.openxmlformats.org/officeDocument/2006/relationships/hyperlink" Target="https://ccibv.ro/finantari-programul-regional-centru-2021-2027-prioritatea-2-o-regiune-digitala-actiunea-2-2-intreprinderi-digitale-pentru-o-economie-avansata-relansare-2026/" TargetMode="External" Id="rId3"/><Relationship Type="http://schemas.openxmlformats.org/officeDocument/2006/relationships/hyperlink" Target="https://www.palyazat.gov.hu/programok/szechenyi-terv-plusz/ginop-plusz/ginop_plusz-1.4.5-25/alapadatok" TargetMode="External" Id="rId4"/><Relationship Type="http://schemas.openxmlformats.org/officeDocument/2006/relationships/hyperlink" Target="https://www.siea.sk/firmy-mozu-ziskat-30-000-eur-na-robotizaciu-a-technologicky-rozvoj-v-novej-vyzve/" TargetMode="External" Id="rId5"/><Relationship Type="http://schemas.openxmlformats.org/officeDocument/2006/relationships/hyperlink" Target="https://www.mig.government.bg/programa-konkurentosposobnost-i-inovaczii-v-predpriyatiyata/novini-proczeduri-pkip/vavezhdane-na-tehnologii-ot-oblastta-na-industriya-4-0-v-predpriyatiyata/" TargetMode="External" Id="rId6"/><Relationship Type="http://schemas.openxmlformats.org/officeDocument/2006/relationships/hyperlink" Target="https://www.podjetniskisklad.si/en/p4d-2025-incentives-for-the-digital-transformation-of-smes/" TargetMode="External" Id="rId7"/></Relationships>
</file>

<file path=xl/worksheets/_rels/sheet6.xml.rels><Relationships xmlns="http://schemas.openxmlformats.org/package/2006/relationships"><Relationship Type="http://schemas.openxmlformats.org/officeDocument/2006/relationships/hyperlink" Target="https://digit.arp.pl/" TargetMode="External" Id="rId1"/><Relationship Type="http://schemas.openxmlformats.org/officeDocument/2006/relationships/hyperlink" Target="https://optak.gov.cz/digitalni-podnik-digitalni-technologie-vyzva-i/a-557/" TargetMode="External" Id="rId2"/><Relationship Type="http://schemas.openxmlformats.org/officeDocument/2006/relationships/hyperlink" Target="https://ccibv.ro/finantari-programul-regional-centru-2021-2027-prioritatea-2-o-regiune-digitala-actiunea-2-2-intreprinderi-digitale-pentru-o-economie-avansata-relansare-2026/" TargetMode="External" Id="rId3"/><Relationship Type="http://schemas.openxmlformats.org/officeDocument/2006/relationships/hyperlink" Target="https://www.palyazat.gov.hu/programok/szechenyi-terv-plusz/ginop-plusz/ginop_plusz-1.4.5-25/alapadatok" TargetMode="External" Id="rId4"/><Relationship Type="http://schemas.openxmlformats.org/officeDocument/2006/relationships/hyperlink" Target="https://www.siea.sk/firmy-mozu-ziskat-30-000-eur-na-robotizaciu-a-technologicky-rozvoj-v-novej-vyzve/" TargetMode="External" Id="rId5"/><Relationship Type="http://schemas.openxmlformats.org/officeDocument/2006/relationships/hyperlink" Target="https://www.mig.government.bg/programa-konkurentosposobnost-i-inovaczii-v-predpriyatiyata/novini-proczeduri-pkip/vavezhdane-na-tehnologii-ot-oblastta-na-industriya-4-0-v-predpriyatiyata/" TargetMode="External" Id="rId6"/><Relationship Type="http://schemas.openxmlformats.org/officeDocument/2006/relationships/hyperlink" Target="https://www.podjetniskisklad.si/en/p4d-2025-incentives-for-the-digital-transformation-of-smes/" TargetMode="External" Id="rId7"/><Relationship Type="http://schemas.openxmlformats.org/officeDocument/2006/relationships/hyperlink" Target="https://ec.europa.eu/eurostat/databrowser/view/lc_lci_lev/default/table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Pályázati KPI- és költségvetési csomag — digitalizáció, Közép- és Kelet-Európa</t>
        </is>
      </c>
    </row>
    <row r="2">
      <c r="A2" s="2" t="inlineStr">
        <is>
          <t>Gépfelügyeleti, MES- vagy IIoT-projektet társfinanszírozással előkészítő gyártóknak.</t>
        </is>
      </c>
    </row>
    <row r="4">
      <c r="A4" s="3" t="inlineStr">
        <is>
          <t>A munkafüzet használata</t>
        </is>
      </c>
    </row>
    <row r="5">
      <c r="A5" s="4" t="inlineStr">
        <is>
          <t>1. Programok: keresse meg az országa programját, és ellenőrizze állapotát és korlátait a hivatalos oldalon.</t>
        </is>
      </c>
    </row>
    <row r="6">
      <c r="A6" s="4" t="inlineStr">
        <is>
          <t>2. Költségvetés: válassza ki a programot, adja meg a költségsorokat, és olvassa le a támogatást, az önrészt és a korlát ellenőrzését.</t>
        </is>
      </c>
    </row>
    <row r="7">
      <c r="A7" s="4" t="inlineStr">
        <is>
          <t>3. Indikátorok: adja meg a ma mért kiinduló értéket és a vállalt célértéket. Az értékelők a mérhető, ellenőrizhető indikátorokat pontozzák.</t>
        </is>
      </c>
    </row>
    <row r="8">
      <c r="A8" s="4" t="inlineStr">
        <is>
          <t>4. Mérföldkövek: úgy tervezze a projektet, hogy a kiinduló értéket a telepítés előtt, az eredményt pedig ugyanazzal a módszerrel utána mérje.</t>
        </is>
      </c>
    </row>
    <row r="10">
      <c r="A10" s="5" t="inlineStr">
        <is>
          <t>Ez tervezési eszköz, nem pályázati tanácsadás. A támogatási intenzitásokat, korlátokat és elszámolható költségeket hivatalos és tanácsadói források alapján foglaltuk össze; mindig a felhívás dokumentációja az irányadó.</t>
        </is>
      </c>
    </row>
    <row r="11">
      <c r="A11" s="4" t="inlineStr">
        <is>
          <t>Állapot: 2026. szeptember 22. Az adatok és a programszabályok változnak — mielőtt támaszkodna rájuk, ellenőrizze őket a hivatalos forrásokban.</t>
        </is>
      </c>
    </row>
    <row r="12">
      <c r="A12" s="6" t="inlineStr">
        <is>
          <t>Kiadó: TEEPTRAK SAS (termelésfelügyeleti és OEE-szoftver), Párizs · Bukarest (TEEPTRAK SRL). Szabadon használható és megosztható.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6" customWidth="1" min="2" max="2"/>
    <col width="32" customWidth="1" min="3" max="3"/>
    <col width="40" customWidth="1" min="4" max="4"/>
    <col width="12" customWidth="1" min="5" max="5"/>
    <col width="14" customWidth="1" min="6" max="6"/>
    <col width="16" customWidth="1" min="7" max="7"/>
    <col width="10" customWidth="1" min="8" max="8"/>
    <col width="44" customWidth="1" min="9" max="9"/>
    <col width="34" customWidth="1" min="10" max="10"/>
    <col width="34" customWidth="1" min="11" max="11"/>
    <col width="40" customWidth="1" min="12" max="12"/>
  </cols>
  <sheetData>
    <row r="1" ht="34" customHeight="1">
      <c r="A1" s="7" t="inlineStr">
        <is>
          <t>Ország</t>
        </is>
      </c>
      <c r="B1" s="7" t="inlineStr">
        <is>
          <t>Program</t>
        </is>
      </c>
      <c r="C1" s="7" t="inlineStr">
        <is>
          <t>Angol név</t>
        </is>
      </c>
      <c r="D1" s="7" t="inlineStr">
        <is>
          <t>Ki pályázhat</t>
        </is>
      </c>
      <c r="E1" s="7" t="inlineStr">
        <is>
          <t>Max. támogatási intenzitás</t>
        </is>
      </c>
      <c r="F1" s="7" t="inlineStr">
        <is>
          <t>Min. támogatás</t>
        </is>
      </c>
      <c r="G1" s="7" t="inlineStr">
        <is>
          <t>Max. támogatás</t>
        </is>
      </c>
      <c r="H1" s="7" t="inlineStr">
        <is>
          <t>Pénznem</t>
        </is>
      </c>
      <c r="I1" s="7" t="inlineStr">
        <is>
          <t>Költségkorlátok / feltételek</t>
        </is>
      </c>
      <c r="J1" s="7" t="inlineStr">
        <is>
          <t>Gépfelügyelet / MES / IIoT elszámolható?</t>
        </is>
      </c>
      <c r="K1" s="7" t="inlineStr">
        <is>
          <t>Állapot 2026-ban</t>
        </is>
      </c>
      <c r="L1" s="7" t="inlineStr">
        <is>
          <t>Hivatalos oldal</t>
        </is>
      </c>
    </row>
    <row r="2">
      <c r="A2" s="8" t="inlineStr">
        <is>
          <t>PL</t>
        </is>
      </c>
      <c r="B2" s="8" t="inlineStr">
        <is>
          <t>Dig.IT – Transformacja cyfrowa polskich MŚP (ARP, FENG)</t>
        </is>
      </c>
      <c r="C2" s="8" t="inlineStr">
        <is>
          <t>Digital transformation of Polish SMEs</t>
        </is>
      </c>
      <c r="D2" s="8" t="inlineStr">
        <is>
          <t>Manufacturing / production-service SMEs, 5 closed fiscal years, net sales profitability ≥4%</t>
        </is>
      </c>
      <c r="E2" s="9" t="n">
        <v>0.5</v>
      </c>
      <c r="F2" s="10" t="n">
        <v>150000</v>
      </c>
      <c r="G2" s="10" t="n">
        <v>850000</v>
      </c>
      <c r="H2" s="8" t="inlineStr">
        <is>
          <t>PLN</t>
        </is>
      </c>
      <c r="I2" s="8" t="inlineStr">
        <is>
          <t>Hardware, equipment and training together ≤40% of eligible costs (consultant summary)</t>
        </is>
      </c>
      <c r="J2" s="8" t="inlineStr">
        <is>
          <t>Yes — MES named explicitly</t>
        </is>
      </c>
      <c r="K2" s="8" t="inlineStr">
        <is>
          <t>2nd call planned Q3/Q4 2026 (ARP)</t>
        </is>
      </c>
      <c r="L2" s="11" t="inlineStr">
        <is>
          <t>https://digit.arp.pl/</t>
        </is>
      </c>
    </row>
    <row r="3">
      <c r="A3" s="8" t="inlineStr">
        <is>
          <t>CZ</t>
        </is>
      </c>
      <c r="B3" s="8" t="inlineStr">
        <is>
          <t>OP TAK – Digitální podnik – Digitální technologie</t>
        </is>
      </c>
      <c r="C3" s="8" t="inlineStr">
        <is>
          <t>Digital Enterprise – Digital Technologies</t>
        </is>
      </c>
      <c r="D3" s="8" t="inlineStr">
        <is>
          <t>SMEs, projects outside Prague</t>
        </is>
      </c>
      <c r="E3" s="9" t="n">
        <v>0.6</v>
      </c>
      <c r="F3" s="10" t="n"/>
      <c r="G3" s="10" t="n"/>
      <c r="H3" s="8" t="inlineStr">
        <is>
          <t>CZK</t>
        </is>
      </c>
      <c r="I3" s="8" t="inlineStr">
        <is>
          <t>Machine-heavy projects score lower (consultant summary)</t>
        </is>
      </c>
      <c r="J3" s="8" t="inlineStr">
        <is>
          <t>Yes — software, IoT, predictive maintenance</t>
        </is>
      </c>
      <c r="K3" s="8" t="inlineStr">
        <is>
          <t>Call closed 18 Feb 2026; next call not confirmed</t>
        </is>
      </c>
      <c r="L3" s="11" t="inlineStr">
        <is>
          <t>https://optak.gov.cz/digitalni-podnik-digitalni-technologie-vyzva-i/a-557/</t>
        </is>
      </c>
    </row>
    <row r="4">
      <c r="A4" s="8" t="inlineStr">
        <is>
          <t>RO</t>
        </is>
      </c>
      <c r="B4" s="8" t="inlineStr">
        <is>
          <t>Programul Regional Centru 2021–2027, Acțiunea 2.2</t>
        </is>
      </c>
      <c r="C4" s="8" t="inlineStr">
        <is>
          <t>Regional Programme Centre, Action 2.2 Digital enterprises</t>
        </is>
      </c>
      <c r="D4" s="8" t="inlineStr">
        <is>
          <t>Micro and SMEs (non-IT) in Alba, Brașov, Covasna, Harghita, Mureș, Sibiu</t>
        </is>
      </c>
      <c r="E4" s="9" t="n">
        <v>0.9</v>
      </c>
      <c r="F4" s="10" t="n">
        <v>15000</v>
      </c>
      <c r="G4" s="10" t="n">
        <v>200000</v>
      </c>
      <c r="H4" s="8" t="inlineStr">
        <is>
          <t>EUR</t>
        </is>
      </c>
      <c r="I4" s="8" t="inlineStr">
        <is>
          <t>Per applicant guide; other 7 regional programmes set their own rules</t>
        </is>
      </c>
      <c r="J4" s="8" t="inlineStr">
        <is>
          <t>Yes — IoT data collection on production lines</t>
        </is>
      </c>
      <c r="K4" s="8" t="inlineStr">
        <is>
          <t>Relaunch 2026 (guide in consultation May 2026)</t>
        </is>
      </c>
      <c r="L4" s="11" t="inlineStr">
        <is>
          <t>https://ccibv.ro/finantari-programul-regional-centru-2021-2027-prioritatea-2-o-regiune-digitala-actiunea-2-2-intreprinderi-digitale-pentru-o-economie-avansata-relansare-2026/</t>
        </is>
      </c>
    </row>
    <row r="5">
      <c r="A5" s="8" t="inlineStr">
        <is>
          <t>HU</t>
        </is>
      </c>
      <c r="B5" s="8" t="inlineStr">
        <is>
          <t>GINOP Plusz-1.4.5-25 (Nemzeti Bajnokok kombinált hitelprogram)</t>
        </is>
      </c>
      <c r="C5" s="8" t="inlineStr">
        <is>
          <t>National Champions combined loan + grant</t>
        </is>
      </c>
      <c r="D5" s="8" t="inlineStr">
        <is>
          <t>SMEs ≥5 staff, 3 closed years, suppliers or exporters, outside Budapest</t>
        </is>
      </c>
      <c r="E5" s="9" t="n">
        <v>0.3</v>
      </c>
      <c r="F5" s="10" t="n">
        <v>150000000</v>
      </c>
      <c r="G5" s="10" t="n">
        <v>600000000</v>
      </c>
      <c r="H5" s="8" t="inlineStr">
        <is>
          <t>HUF</t>
        </is>
      </c>
      <c r="I5" s="8" t="inlineStr">
        <is>
          <t>Grant part ≤30%; equipment ≥30% of costs; digital/ICT up to 50% (figures may be project size, not grant — check)</t>
        </is>
      </c>
      <c r="J5" s="8" t="inlineStr">
        <is>
          <t>Yes — digital/ICT development</t>
        </is>
      </c>
      <c r="K5" s="8" t="inlineStr">
        <is>
          <t>Open 23 Jun 2025 – 31 Dec 2026</t>
        </is>
      </c>
      <c r="L5" s="11" t="inlineStr">
        <is>
          <t>https://www.palyazat.gov.hu/programok/szechenyi-terv-plusz/ginop-plusz/ginop_plusz-1.4.5-25/alapadatok</t>
        </is>
      </c>
    </row>
    <row r="6">
      <c r="A6" s="8" t="inlineStr">
        <is>
          <t>SK</t>
        </is>
      </c>
      <c r="B6" s="8" t="inlineStr">
        <is>
          <t>Inovačné poukážky na robotizáciu a automatizáciu v priemysle (SIEA)</t>
        </is>
      </c>
      <c r="C6" s="8" t="inlineStr">
        <is>
          <t>Innovation vouchers for robotisation and automation</t>
        </is>
      </c>
      <c r="D6" s="8" t="inlineStr">
        <is>
          <t>Businesses with an industrial focus</t>
        </is>
      </c>
      <c r="E6" s="9" t="n">
        <v>0.85</v>
      </c>
      <c r="F6" s="10" t="n">
        <v>3000</v>
      </c>
      <c r="G6" s="10" t="n">
        <v>30000</v>
      </c>
      <c r="H6" s="8" t="inlineStr">
        <is>
          <t>EUR</t>
        </is>
      </c>
      <c r="I6" s="8" t="inlineStr">
        <is>
          <t>Check whether licences/hardware are eligible or services only</t>
        </is>
      </c>
      <c r="J6" s="8" t="inlineStr">
        <is>
          <t>Measurement, diagnostics, process optimisation</t>
        </is>
      </c>
      <c r="K6" s="8" t="inlineStr">
        <is>
          <t>Open since 12 Jan 2026</t>
        </is>
      </c>
      <c r="L6" s="11" t="inlineStr">
        <is>
          <t>https://www.siea.sk/firmy-mozu-ziskat-30-000-eur-na-robotizaciu-a-technologicky-rozvoj-v-novej-vyzve/</t>
        </is>
      </c>
    </row>
    <row r="7">
      <c r="A7" s="8" t="inlineStr">
        <is>
          <t>BG</t>
        </is>
      </c>
      <c r="B7" s="8" t="inlineStr">
        <is>
          <t>ПКИП BG16RFPR001-1.008 „Въвеждане на технологии от областта на Индустрия 4.0“</t>
        </is>
      </c>
      <c r="C7" s="8" t="inlineStr">
        <is>
          <t>Industry 4.0 technologies in enterprises</t>
        </is>
      </c>
      <c r="D7" s="8" t="inlineStr">
        <is>
          <t>SMEs (call closed)</t>
        </is>
      </c>
      <c r="E7" s="9" t="n">
        <v>0.5</v>
      </c>
      <c r="F7" s="10" t="n">
        <v>76694</v>
      </c>
      <c r="G7" s="10" t="n">
        <v>434601</v>
      </c>
      <c r="H7" s="8" t="inlineStr">
        <is>
          <t>EUR</t>
        </is>
      </c>
      <c r="I7" s="8" t="inlineStr">
        <is>
          <t>Intensity 15–50%; amounts set in BGN 150,000–850,000 before the 1 Jan 2026 euro changeover</t>
        </is>
      </c>
      <c r="J7" s="8" t="inlineStr">
        <is>
          <t>Yes — IIoT, digital twins, AI/big data</t>
        </is>
      </c>
      <c r="K7" s="8" t="inlineStr">
        <is>
          <t>Closed 15 Dec 2025; 226 projects approved; contracts signed from Jul 2026</t>
        </is>
      </c>
      <c r="L7" s="11" t="inlineStr">
        <is>
          <t>https://www.mig.government.bg/programa-konkurentosposobnost-i-inovaczii-v-predpriyatiyata/novini-proczeduri-pkip/vavezhdane-na-tehnologii-ot-oblastta-na-industriya-4-0-v-predpriyatiyata/</t>
        </is>
      </c>
    </row>
    <row r="8">
      <c r="A8" s="8" t="inlineStr">
        <is>
          <t>SI</t>
        </is>
      </c>
      <c r="B8" s="8" t="inlineStr">
        <is>
          <t>P4D – Spodbude za digitalno transformacijo MSP</t>
        </is>
      </c>
      <c r="C8" s="8" t="inlineStr">
        <is>
          <t>Incentives for the digital transformation of SMEs</t>
        </is>
      </c>
      <c r="D8" s="8" t="inlineStr">
        <is>
          <t>SMEs with ≥5 employees</t>
        </is>
      </c>
      <c r="E8" s="9" t="n">
        <v>0.5</v>
      </c>
      <c r="F8" s="10" t="n"/>
      <c r="G8" s="10" t="n">
        <v>100000</v>
      </c>
      <c r="H8" s="8" t="inlineStr">
        <is>
          <t>EUR</t>
        </is>
      </c>
      <c r="I8" s="8" t="inlineStr">
        <is>
          <t>Min. project €200k; training and website costs ≤€5,000 each</t>
        </is>
      </c>
      <c r="J8" s="8" t="inlineStr">
        <is>
          <t>Automation/robotisation equipment (not production machines), software</t>
        </is>
      </c>
      <c r="K8" s="8" t="inlineStr">
        <is>
          <t>2025 edition closed 7 May 2025; 2026 not confirmed</t>
        </is>
      </c>
      <c r="L8" s="11" t="inlineStr">
        <is>
          <t>https://www.podjetniskisklad.si/en/p4d-2025-incentives-for-the-digital-transformation-of-smes/</t>
        </is>
      </c>
    </row>
    <row r="9">
      <c r="A9" t="inlineStr">
        <is>
          <t>—</t>
        </is>
      </c>
      <c r="B9" t="inlineStr">
        <is>
          <t>Más program (adja meg saját értékeit)</t>
        </is>
      </c>
      <c r="E9" s="12" t="n">
        <v>0.5</v>
      </c>
      <c r="F9" s="13" t="n"/>
      <c r="G9" s="13" t="n"/>
      <c r="H9" s="13" t="n"/>
    </row>
  </sheetData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54" customWidth="1" min="1" max="1"/>
    <col width="36" customWidth="1" min="2" max="2"/>
    <col width="16" customWidth="1" min="3" max="3"/>
    <col width="12" customWidth="1" min="4" max="4"/>
    <col width="18" customWidth="1" min="5" max="5"/>
    <col width="16" customWidth="1" min="6" max="6"/>
  </cols>
  <sheetData>
    <row r="1">
      <c r="A1" s="1" t="inlineStr">
        <is>
          <t>Költségvetés</t>
        </is>
      </c>
    </row>
    <row r="3">
      <c r="A3" t="inlineStr">
        <is>
          <t>Program</t>
        </is>
      </c>
      <c r="B3" s="13" t="inlineStr">
        <is>
          <t>Dig.IT – Transformacja cyfrowa polskich MŚP (ARP, FENG)</t>
        </is>
      </c>
      <c r="C3" t="inlineStr">
        <is>
          <t>Válasszon a listából</t>
        </is>
      </c>
    </row>
    <row r="4">
      <c r="A4" t="inlineStr">
        <is>
          <t>Támogatási intenzitás</t>
        </is>
      </c>
      <c r="B4" s="14">
        <f>INDEX('Programok'!$E$2:$E$9,MATCH($B$3,'Programok'!$B$2:$B$9,0))</f>
        <v/>
      </c>
    </row>
    <row r="5">
      <c r="A5" t="inlineStr">
        <is>
          <t>Minimális támogatás</t>
        </is>
      </c>
      <c r="B5" s="15">
        <f>INDEX('Programok'!$F$2:$F$9,MATCH($B$3,'Programok'!$B$2:$B$9,0))</f>
        <v/>
      </c>
    </row>
    <row r="6">
      <c r="A6" t="inlineStr">
        <is>
          <t>Maximális támogatás</t>
        </is>
      </c>
      <c r="B6" s="15">
        <f>INDEX('Programok'!$G$2:$G$9,MATCH($B$3,'Programok'!$B$2:$B$9,0))</f>
        <v/>
      </c>
    </row>
    <row r="7">
      <c r="A7" t="inlineStr">
        <is>
          <t>Pénznem</t>
        </is>
      </c>
      <c r="B7" s="16">
        <f>INDEX('Programok'!$H$2:$H$9,MATCH($B$3,'Programok'!$B$2:$B$9,0))</f>
        <v/>
      </c>
    </row>
    <row r="8">
      <c r="A8" t="inlineStr">
        <is>
          <t>Korlát hardverre + eszközökre + képzésre (az elszámolható költség arányában)</t>
        </is>
      </c>
      <c r="B8" s="12" t="n">
        <v>0.4</v>
      </c>
      <c r="C8" t="inlineStr">
        <is>
          <t>Dig.IT (PL): 40%. Ha a programjában nincs ilyen korlát, adjon meg 100%-ot.</t>
        </is>
      </c>
    </row>
    <row r="10" ht="34" customHeight="1">
      <c r="A10" s="7" t="inlineStr">
        <is>
          <t>Költségkategória</t>
        </is>
      </c>
      <c r="B10" s="7" t="inlineStr">
        <is>
          <t>Saját leírás</t>
        </is>
      </c>
      <c r="C10" s="7" t="inlineStr">
        <is>
          <t>Összeg</t>
        </is>
      </c>
      <c r="D10" s="7" t="inlineStr">
        <is>
          <t>Elszámolható?</t>
        </is>
      </c>
      <c r="E10" s="7" t="inlineStr">
        <is>
          <t>Beleszámít a hardver/képzés korlátba?</t>
        </is>
      </c>
      <c r="F10" s="7" t="inlineStr">
        <is>
          <t>Elszámolható összeg</t>
        </is>
      </c>
    </row>
    <row r="11">
      <c r="A11" s="4" t="inlineStr">
        <is>
          <t>Felügyeleti szoftver — licencek vagy előfizetés a projekt időtartamára</t>
        </is>
      </c>
      <c r="B11" s="17" t="inlineStr">
        <is>
          <t>PÉLDA — cserélje le saját adataira</t>
        </is>
      </c>
      <c r="C11" s="18" t="n">
        <v>60000</v>
      </c>
      <c r="D11" s="13" t="inlineStr">
        <is>
          <t>Igen</t>
        </is>
      </c>
      <c r="E11" s="13" t="inlineStr">
        <is>
          <t>Nem</t>
        </is>
      </c>
      <c r="F11" s="15">
        <f>IF(D11="Igen",C11,0)</f>
        <v/>
      </c>
    </row>
    <row r="12">
      <c r="A12" s="4" t="inlineStr">
        <is>
          <t>Bevezetési, konfigurálási és integrációs szolgáltatások</t>
        </is>
      </c>
      <c r="B12" s="17" t="n"/>
      <c r="C12" s="18" t="n">
        <v>45000</v>
      </c>
      <c r="D12" s="13" t="inlineStr">
        <is>
          <t>Igen</t>
        </is>
      </c>
      <c r="E12" s="13" t="inlineStr">
        <is>
          <t>Nem</t>
        </is>
      </c>
      <c r="F12" s="15">
        <f>IF(D12="Igen",C12,0)</f>
        <v/>
      </c>
    </row>
    <row r="13">
      <c r="A13" s="4" t="inlineStr">
        <is>
          <t>Csatlakozási hardver — érzékelők, átjárók, I/O modulok</t>
        </is>
      </c>
      <c r="B13" s="17" t="n"/>
      <c r="C13" s="18" t="n">
        <v>30000</v>
      </c>
      <c r="D13" s="13" t="inlineStr">
        <is>
          <t>Igen</t>
        </is>
      </c>
      <c r="E13" s="13" t="inlineStr">
        <is>
          <t>Igen</t>
        </is>
      </c>
      <c r="F13" s="15">
        <f>IF(D13="Igen",C13,0)</f>
        <v/>
      </c>
    </row>
    <row r="14">
      <c r="A14" s="4" t="inlineStr">
        <is>
          <t>Üzemi terminálok és kijelzők</t>
        </is>
      </c>
      <c r="B14" s="17" t="n"/>
      <c r="C14" s="18" t="n">
        <v>12000</v>
      </c>
      <c r="D14" s="13" t="inlineStr">
        <is>
          <t>Igen</t>
        </is>
      </c>
      <c r="E14" s="13" t="inlineStr">
        <is>
          <t>Igen</t>
        </is>
      </c>
      <c r="F14" s="15">
        <f>IF(D14="Igen",C14,0)</f>
        <v/>
      </c>
    </row>
    <row r="15">
      <c r="A15" s="4" t="inlineStr">
        <is>
          <t>Gépkezelők, technikusok és vezetők képzése</t>
        </is>
      </c>
      <c r="B15" s="17" t="n"/>
      <c r="C15" s="18" t="n">
        <v>8000</v>
      </c>
      <c r="D15" s="13" t="inlineStr">
        <is>
          <t>Igen</t>
        </is>
      </c>
      <c r="E15" s="13" t="inlineStr">
        <is>
          <t>Igen</t>
        </is>
      </c>
      <c r="F15" s="15">
        <f>IF(D15="Igen",C15,0)</f>
        <v/>
      </c>
    </row>
    <row r="16">
      <c r="A16" s="4" t="inlineStr">
        <is>
          <t>Projektmenedzsment és tanácsadás</t>
        </is>
      </c>
      <c r="B16" s="17" t="n"/>
      <c r="C16" s="18" t="n">
        <v>10000</v>
      </c>
      <c r="D16" s="13" t="inlineStr">
        <is>
          <t>Igen</t>
        </is>
      </c>
      <c r="E16" s="13" t="inlineStr">
        <is>
          <t>Nem</t>
        </is>
      </c>
      <c r="F16" s="15">
        <f>IF(D16="Igen",C16,0)</f>
        <v/>
      </c>
    </row>
    <row r="17">
      <c r="A17" s="4" t="inlineStr">
        <is>
          <t>Egyéb</t>
        </is>
      </c>
      <c r="B17" s="17" t="n"/>
      <c r="C17" s="18" t="n">
        <v>0</v>
      </c>
      <c r="D17" s="13" t="inlineStr">
        <is>
          <t>Nem</t>
        </is>
      </c>
      <c r="E17" s="13" t="inlineStr">
        <is>
          <t>Nem</t>
        </is>
      </c>
      <c r="F17" s="15">
        <f>IF(D17="Igen",C17,0)</f>
        <v/>
      </c>
    </row>
    <row r="19">
      <c r="A19" s="3" t="inlineStr">
        <is>
          <t>A projekt teljes költsége</t>
        </is>
      </c>
      <c r="C19" s="19">
        <f>SUM(C11:C17)</f>
        <v/>
      </c>
    </row>
    <row r="20">
      <c r="A20" s="3" t="inlineStr">
        <is>
          <t>Összes elszámolható költség</t>
        </is>
      </c>
      <c r="C20" s="19">
        <f>SUM(F11:F17)</f>
        <v/>
      </c>
    </row>
    <row r="21">
      <c r="A21" s="3" t="inlineStr">
        <is>
          <t>Elszámolható hardver + képzés</t>
        </is>
      </c>
      <c r="C21" s="19">
        <f>SUMIFS(F11:F17,E11:E17,"Igen")</f>
        <v/>
      </c>
    </row>
    <row r="22">
      <c r="A22" s="3" t="inlineStr">
        <is>
          <t>Az elszámolható költség arányában</t>
        </is>
      </c>
      <c r="C22" s="20">
        <f>IF(C20&gt;0,C21/C20,0)</f>
        <v/>
      </c>
    </row>
    <row r="23">
      <c r="A23" s="3" t="inlineStr">
        <is>
          <t>Korlát ellenőrzése</t>
        </is>
      </c>
      <c r="C23" s="21">
        <f>IF(C22&lt;=$B$8,"Korláton belül","Korlát felett — módosítsa a költségvetést")</f>
        <v/>
      </c>
    </row>
    <row r="24">
      <c r="A24" s="3" t="inlineStr">
        <is>
          <t>Becsült támogatás</t>
        </is>
      </c>
      <c r="C24" s="19">
        <f>IF(ISNUMBER($B$6),MIN(C20*$B$4,$B$6),C20*$B$4)</f>
        <v/>
      </c>
    </row>
    <row r="25">
      <c r="A25" s="3" t="inlineStr">
        <is>
          <t>Önrész</t>
        </is>
      </c>
      <c r="C25" s="19">
        <f>C19-C24</f>
        <v/>
      </c>
    </row>
    <row r="26">
      <c r="A26" s="3" t="inlineStr">
        <is>
          <t>Minimális támogatás ellenőrzése</t>
        </is>
      </c>
      <c r="C26" s="21">
        <f>IF(ISNUMBER($B$5),IF(C24&gt;=$B$5,"Minimum felett","A program minimuma alatt"),"—")</f>
        <v/>
      </c>
    </row>
  </sheetData>
  <conditionalFormatting sqref="C23">
    <cfRule type="cellIs" priority="1" operator="equal" dxfId="0">
      <formula>"Korlát felett — módosítsa a költségvetést"</formula>
    </cfRule>
    <cfRule type="cellIs" priority="2" operator="equal" dxfId="1">
      <formula>"Korláton belül"</formula>
    </cfRule>
  </conditionalFormatting>
  <conditionalFormatting sqref="C26">
    <cfRule type="cellIs" priority="3" operator="equal" dxfId="0">
      <formula>"A program minimuma alatt"</formula>
    </cfRule>
  </conditionalFormatting>
  <dataValidations count="2">
    <dataValidation sqref="B3" showDropDown="0" showInputMessage="0" showErrorMessage="0" allowBlank="0" type="list">
      <formula1>='Programok'!$B$2:$B$9</formula1>
    </dataValidation>
    <dataValidation sqref="D11 D12 D13 D14 D15 D16 D17 E11 E12 E13 E14 E15 E16 E17" showDropDown="0" showInputMessage="0" showErrorMessage="0" allowBlank="0" type="list">
      <formula1>"Igen,Nem"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2" customWidth="1" min="4" max="4"/>
    <col width="16" customWidth="1" min="5" max="5"/>
    <col width="12" customWidth="1" min="6" max="6"/>
    <col width="14" customWidth="1" min="7" max="7"/>
    <col width="11" customWidth="1" min="8" max="8"/>
    <col width="52" customWidth="1" min="9" max="9"/>
    <col width="44" customWidth="1" min="10" max="10"/>
  </cols>
  <sheetData>
    <row r="1" ht="34" customHeight="1">
      <c r="A1" s="7" t="inlineStr">
        <is>
          <t>Indikátor</t>
        </is>
      </c>
      <c r="B1" s="7" t="inlineStr">
        <is>
          <t>Mértékegység</t>
        </is>
      </c>
      <c r="C1" s="7" t="inlineStr">
        <is>
          <t>Jobb, ha</t>
        </is>
      </c>
      <c r="D1" s="7" t="inlineStr">
        <is>
          <t>Kiinduló érték</t>
        </is>
      </c>
      <c r="E1" s="7" t="inlineStr">
        <is>
          <t>Bázisidőszak</t>
        </is>
      </c>
      <c r="F1" s="7" t="inlineStr">
        <is>
          <t>Célérték</t>
        </is>
      </c>
      <c r="G1" s="7" t="inlineStr">
        <is>
          <t>Céldátum</t>
        </is>
      </c>
      <c r="H1" s="7" t="inlineStr">
        <is>
          <t>Változás</t>
        </is>
      </c>
      <c r="I1" s="7" t="inlineStr">
        <is>
          <t>Mérési módszer</t>
        </is>
      </c>
      <c r="J1" s="7" t="inlineStr">
        <is>
          <t>Igazolás a záró beszámolóhoz</t>
        </is>
      </c>
    </row>
    <row r="2">
      <c r="A2" s="3" t="inlineStr">
        <is>
          <t>Jó darab termelési óránként</t>
        </is>
      </c>
      <c r="B2" t="inlineStr">
        <is>
          <t>db/óra</t>
        </is>
      </c>
      <c r="C2" t="inlineStr">
        <is>
          <t>magasabb</t>
        </is>
      </c>
      <c r="D2" s="13" t="n">
        <v>410</v>
      </c>
      <c r="E2" s="13" t="n"/>
      <c r="F2" s="13" t="n">
        <v>460</v>
      </c>
      <c r="G2" s="13" t="n"/>
      <c r="H2" s="22">
        <f>IF(AND(ISNUMBER(D2),D2&lt;&gt;0,ISNUMBER(F2)),(F2-D2)/D2,"")</f>
        <v/>
      </c>
      <c r="I2" s="4" t="inlineStr">
        <is>
          <t>Automatikusan rögzítve a gépjelekből (állapot és darabszám); ugyanaz a módszer előtte és utána. Ha ma kézzel rögzítik, jelezze, és írja le, hogyan validálja majd.</t>
        </is>
      </c>
      <c r="J2" s="4" t="inlineStr">
        <is>
          <t>Havi export a felügyeleti rendszerből — ugyanazok a gépek, ugyanazok a definíciók.</t>
        </is>
      </c>
    </row>
    <row r="3">
      <c r="A3" s="3" t="inlineStr">
        <is>
          <t>Nem tervezett állásidő</t>
        </is>
      </c>
      <c r="B3" t="inlineStr">
        <is>
          <t>óra/hó</t>
        </is>
      </c>
      <c r="C3" t="inlineStr">
        <is>
          <t>alacsonyabb</t>
        </is>
      </c>
      <c r="D3" s="13" t="n">
        <v>62</v>
      </c>
      <c r="E3" s="13" t="n"/>
      <c r="F3" s="13" t="n">
        <v>40</v>
      </c>
      <c r="G3" s="13" t="n"/>
      <c r="H3" s="22">
        <f>IF(AND(ISNUMBER(D3),D3&lt;&gt;0,ISNUMBER(F3)),(F3-D3)/D3,"")</f>
        <v/>
      </c>
      <c r="I3" s="4" t="inlineStr">
        <is>
          <t>Automatikusan rögzítve a gépjelekből (állapot és darabszám); ugyanaz a módszer előtte és utána. Ha ma kézzel rögzítik, jelezze, és írja le, hogyan validálja majd.</t>
        </is>
      </c>
      <c r="J3" s="4" t="inlineStr">
        <is>
          <t>Havi export a felügyeleti rendszerből — ugyanazok a gépek, ugyanazok a definíciók.</t>
        </is>
      </c>
    </row>
    <row r="4">
      <c r="A4" s="3" t="inlineStr">
        <is>
          <t>Rendelkezésre állás</t>
        </is>
      </c>
      <c r="B4" t="inlineStr">
        <is>
          <t>a tervezett idő %-a</t>
        </is>
      </c>
      <c r="C4" t="inlineStr">
        <is>
          <t>magasabb</t>
        </is>
      </c>
      <c r="D4" s="23" t="n">
        <v>0.71</v>
      </c>
      <c r="E4" s="13" t="n"/>
      <c r="F4" s="23" t="n">
        <v>0.8</v>
      </c>
      <c r="G4" s="13" t="n"/>
      <c r="H4" s="22">
        <f>IF(AND(ISNUMBER(D4),D4&lt;&gt;0,ISNUMBER(F4)),(F4-D4)/D4,"")</f>
        <v/>
      </c>
      <c r="I4" s="4" t="inlineStr">
        <is>
          <t>Automatikusan rögzítve a gépjelekből (állapot és darabszám); ugyanaz a módszer előtte és utána. Ha ma kézzel rögzítik, jelezze, és írja le, hogyan validálja majd.</t>
        </is>
      </c>
      <c r="J4" s="4" t="inlineStr">
        <is>
          <t>Havi export a felügyeleti rendszerből — ugyanazok a gépek, ugyanazok a definíciók.</t>
        </is>
      </c>
    </row>
    <row r="5">
      <c r="A5" s="3" t="inlineStr">
        <is>
          <t>Selejt- és utómunkaarány</t>
        </is>
      </c>
      <c r="B5" t="inlineStr">
        <is>
          <t>a kibocsátás %-a</t>
        </is>
      </c>
      <c r="C5" t="inlineStr">
        <is>
          <t>alacsonyabb</t>
        </is>
      </c>
      <c r="D5" s="23" t="n">
        <v>0.034</v>
      </c>
      <c r="E5" s="13" t="n"/>
      <c r="F5" s="23" t="n">
        <v>0.025</v>
      </c>
      <c r="G5" s="13" t="n"/>
      <c r="H5" s="22">
        <f>IF(AND(ISNUMBER(D5),D5&lt;&gt;0,ISNUMBER(F5)),(F5-D5)/D5,"")</f>
        <v/>
      </c>
      <c r="I5" s="4" t="inlineStr">
        <is>
          <t>Automatikusan rögzítve a gépjelekből (állapot és darabszám); ugyanaz a módszer előtte és utána. Ha ma kézzel rögzítik, jelezze, és írja le, hogyan validálja majd.</t>
        </is>
      </c>
      <c r="J5" s="4" t="inlineStr">
        <is>
          <t>Havi export a felügyeleti rendszerből — ugyanazok a gépek, ugyanazok a definíciók.</t>
        </is>
      </c>
    </row>
    <row r="6">
      <c r="A6" s="3" t="inlineStr">
        <is>
          <t>Energia jó darabonként</t>
        </is>
      </c>
      <c r="B6" t="inlineStr">
        <is>
          <t>kWh/db</t>
        </is>
      </c>
      <c r="C6" t="inlineStr">
        <is>
          <t>alacsonyabb</t>
        </is>
      </c>
      <c r="D6" s="13" t="n">
        <v>0.31</v>
      </c>
      <c r="E6" s="13" t="n"/>
      <c r="F6" s="13" t="n">
        <v>0.27</v>
      </c>
      <c r="G6" s="13" t="n"/>
      <c r="H6" s="22">
        <f>IF(AND(ISNUMBER(D6),D6&lt;&gt;0,ISNUMBER(F6)),(F6-D6)/D6,"")</f>
        <v/>
      </c>
      <c r="I6" s="4" t="inlineStr">
        <is>
          <t>Automatikusan rögzítve a gépjelekből (állapot és darabszám); ugyanaz a módszer előtte és utána. Ha ma kézzel rögzítik, jelezze, és írja le, hogyan validálja majd.</t>
        </is>
      </c>
      <c r="J6" s="4" t="inlineStr">
        <is>
          <t>Havi export a felügyeleti rendszerből — ugyanazok a gépek, ugyanazok a definíciók.</t>
        </is>
      </c>
    </row>
    <row r="7">
      <c r="A7" s="3" t="inlineStr">
        <is>
          <t>Átlagos átállási idő</t>
        </is>
      </c>
      <c r="B7" t="inlineStr">
        <is>
          <t>perc</t>
        </is>
      </c>
      <c r="C7" t="inlineStr">
        <is>
          <t>alacsonyabb</t>
        </is>
      </c>
      <c r="D7" s="13" t="n">
        <v>48</v>
      </c>
      <c r="E7" s="13" t="n"/>
      <c r="F7" s="13" t="n">
        <v>35</v>
      </c>
      <c r="G7" s="13" t="n"/>
      <c r="H7" s="22">
        <f>IF(AND(ISNUMBER(D7),D7&lt;&gt;0,ISNUMBER(F7)),(F7-D7)/D7,"")</f>
        <v/>
      </c>
      <c r="I7" s="4" t="inlineStr">
        <is>
          <t>Automatikusan rögzítve a gépjelekből (állapot és darabszám); ugyanaz a módszer előtte és utána. Ha ma kézzel rögzítik, jelezze, és írja le, hogyan validálja majd.</t>
        </is>
      </c>
      <c r="J7" s="4" t="inlineStr">
        <is>
          <t>Havi export a felügyeleti rendszerből — ugyanazok a gépek, ugyanazok a definíciók.</t>
        </is>
      </c>
    </row>
    <row r="8">
      <c r="A8" s="3" t="inlineStr">
        <is>
          <t>Átlagos javítási idő (MTTR)</t>
        </is>
      </c>
      <c r="B8" t="inlineStr">
        <is>
          <t>óra</t>
        </is>
      </c>
      <c r="C8" t="inlineStr">
        <is>
          <t>alacsonyabb</t>
        </is>
      </c>
      <c r="D8" s="13" t="n">
        <v>2.4</v>
      </c>
      <c r="E8" s="13" t="n"/>
      <c r="F8" s="13" t="n">
        <v>1.6</v>
      </c>
      <c r="G8" s="13" t="n"/>
      <c r="H8" s="22">
        <f>IF(AND(ISNUMBER(D8),D8&lt;&gt;0,ISNUMBER(F8)),(F8-D8)/D8,"")</f>
        <v/>
      </c>
      <c r="I8" s="4" t="inlineStr">
        <is>
          <t>Automatikusan rögzítve a gépjelekből (állapot és darabszám); ugyanaz a módszer előtte és utána. Ha ma kézzel rögzítik, jelezze, és írja le, hogyan validálja majd.</t>
        </is>
      </c>
      <c r="J8" s="4" t="inlineStr">
        <is>
          <t>Havi export a felügyeleti rendszerből — ugyanazok a gépek, ugyanazok a definíciók.</t>
        </is>
      </c>
    </row>
    <row r="9">
      <c r="A9" s="3" t="inlineStr">
        <is>
          <t>Rögzített okú leállások</t>
        </is>
      </c>
      <c r="B9" t="inlineStr">
        <is>
          <t>a leállások %-a</t>
        </is>
      </c>
      <c r="C9" t="inlineStr">
        <is>
          <t>magasabb</t>
        </is>
      </c>
      <c r="D9" s="23" t="n">
        <v>0.35</v>
      </c>
      <c r="E9" s="13" t="n"/>
      <c r="F9" s="23" t="n">
        <v>0.9</v>
      </c>
      <c r="G9" s="13" t="n"/>
      <c r="H9" s="22">
        <f>IF(AND(ISNUMBER(D9),D9&lt;&gt;0,ISNUMBER(F9)),(F9-D9)/D9,"")</f>
        <v/>
      </c>
      <c r="I9" s="4" t="inlineStr">
        <is>
          <t>Automatikusan rögzítve a gépjelekből (állapot és darabszám); ugyanaz a módszer előtte és utána. Ha ma kézzel rögzítik, jelezze, és írja le, hogyan validálja majd.</t>
        </is>
      </c>
      <c r="J9" s="4" t="inlineStr">
        <is>
          <t>Havi export a felügyeleti rendszerből — ugyanazok a gépek, ugyanazok a definíciók.</t>
        </is>
      </c>
    </row>
    <row r="11">
      <c r="A11" s="17" t="inlineStr">
        <is>
          <t>PÉLDA — cserélje le saját adataira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46" customWidth="1" min="4" max="4"/>
    <col width="36" customWidth="1" min="5" max="5"/>
  </cols>
  <sheetData>
    <row r="1" ht="34" customHeight="1">
      <c r="A1" s="7" t="inlineStr">
        <is>
          <t>Szakasz</t>
        </is>
      </c>
      <c r="B1" s="7" t="inlineStr">
        <is>
          <t>Kezdés (hónap)</t>
        </is>
      </c>
      <c r="C1" s="7" t="inlineStr">
        <is>
          <t>Befejezés (hónap)</t>
        </is>
      </c>
      <c r="D1" s="7" t="inlineStr">
        <is>
          <t>Eredménytermék</t>
        </is>
      </c>
      <c r="E1" s="7" t="inlineStr">
        <is>
          <t>Igazolás</t>
        </is>
      </c>
    </row>
    <row r="2">
      <c r="A2" s="3" t="inlineStr">
        <is>
          <t>Bázismérés egy pilotsoron</t>
        </is>
      </c>
      <c r="B2" s="13" t="n">
        <v>1</v>
      </c>
      <c r="C2" s="13" t="n">
        <v>2</v>
      </c>
      <c r="D2" s="4" t="inlineStr">
        <is>
          <t>4–8 hét automatikusan rögzített bázisadat</t>
        </is>
      </c>
      <c r="E2" s="4" t="inlineStr">
        <is>
          <t>Bázisjelentés nyers adatexporttal</t>
        </is>
      </c>
    </row>
    <row r="3">
      <c r="A3" s="3" t="inlineStr">
        <is>
          <t>Beszerzés</t>
        </is>
      </c>
      <c r="B3" s="13" t="n">
        <v>2</v>
      </c>
      <c r="C3" s="13" t="n">
        <v>3</v>
      </c>
      <c r="D3" s="4" t="inlineStr">
        <is>
          <t>A program beszerzési szabályai szerint aláírt megrendelések</t>
        </is>
      </c>
      <c r="E3" s="4" t="inlineStr">
        <is>
          <t>Ajánlatok, összehasonlítás, megrendelések</t>
        </is>
      </c>
    </row>
    <row r="4">
      <c r="A4" s="3" t="inlineStr">
        <is>
          <t>Telepítés és csatlakoztatás</t>
        </is>
      </c>
      <c r="B4" s="13" t="n">
        <v>3</v>
      </c>
      <c r="C4" s="13" t="n">
        <v>5</v>
      </c>
      <c r="D4" s="4" t="inlineStr">
        <is>
          <t>A projekt összes gépe csatlakoztatva és validálva</t>
        </is>
      </c>
      <c r="E4" s="4" t="inlineStr">
        <is>
          <t>Üzembe helyezési jegyzőkönyv</t>
        </is>
      </c>
    </row>
    <row r="5">
      <c r="A5" s="3" t="inlineStr">
        <is>
          <t>Képzés</t>
        </is>
      </c>
      <c r="B5" s="13" t="n">
        <v>4</v>
      </c>
      <c r="C5" s="13" t="n">
        <v>6</v>
      </c>
      <c r="D5" s="4" t="inlineStr">
        <is>
          <t>Gépkezelők, technikusok és vezetők képzése megtörtént</t>
        </is>
      </c>
      <c r="E5" s="4" t="inlineStr">
        <is>
          <t>Jelenléti ívek</t>
        </is>
      </c>
    </row>
    <row r="6">
      <c r="A6" s="3" t="inlineStr">
        <is>
          <t>Bevezetés és napi használat</t>
        </is>
      </c>
      <c r="B6" s="13" t="n">
        <v>5</v>
      </c>
      <c r="C6" s="13" t="n">
        <v>9</v>
      </c>
      <c r="D6" s="4" t="inlineStr">
        <is>
          <t>A leállási okokat rögzítik; az adatokat a műszakértekezleteken használják</t>
        </is>
      </c>
      <c r="E6" s="4" t="inlineStr">
        <is>
          <t>Értekezleti feljegyzések, okkal rögzített leállások %-a</t>
        </is>
      </c>
    </row>
    <row r="7">
      <c r="A7" s="3" t="inlineStr">
        <is>
          <t>Indikátorok felülvizsgálata</t>
        </is>
      </c>
      <c r="B7" s="13" t="n">
        <v>9</v>
      </c>
      <c r="C7" s="13" t="n">
        <v>12</v>
      </c>
      <c r="D7" s="4" t="inlineStr">
        <is>
          <t>Indikátorok újraszámítása a bázismérés módszerével</t>
        </is>
      </c>
      <c r="E7" s="4" t="inlineStr">
        <is>
          <t>Indikátorjelentés</t>
        </is>
      </c>
    </row>
    <row r="8">
      <c r="A8" s="3" t="inlineStr">
        <is>
          <t>Záró beszámoló</t>
        </is>
      </c>
      <c r="B8" s="13" t="n">
        <v>12</v>
      </c>
      <c r="C8" s="13" t="n">
        <v>13</v>
      </c>
      <c r="D8" s="4" t="inlineStr">
        <is>
          <t>Eredmények a vállalt célértékekhez képest</t>
        </is>
      </c>
      <c r="E8" s="4" t="inlineStr">
        <is>
          <t>Záró beszámoló és adatexport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90" customWidth="1" min="2" max="2"/>
  </cols>
  <sheetData>
    <row r="1" ht="34" customHeight="1">
      <c r="A1" s="7" t="inlineStr">
        <is>
          <t>Forrás</t>
        </is>
      </c>
      <c r="B1" s="7" t="inlineStr">
        <is>
          <t>Hivatkozás</t>
        </is>
      </c>
    </row>
    <row r="2">
      <c r="A2" s="4" t="inlineStr">
        <is>
          <t>Dig.IT – Transformacja cyfrowa polskich MŚP (ARP, FENG)</t>
        </is>
      </c>
      <c r="B2" s="24" t="inlineStr">
        <is>
          <t>https://digit.arp.pl/</t>
        </is>
      </c>
    </row>
    <row r="3">
      <c r="A3" s="4" t="inlineStr">
        <is>
          <t>OP TAK – Digitální podnik – Digitální technologie</t>
        </is>
      </c>
      <c r="B3" s="24" t="inlineStr">
        <is>
          <t>https://optak.gov.cz/digitalni-podnik-digitalni-technologie-vyzva-i/a-557/</t>
        </is>
      </c>
    </row>
    <row r="4">
      <c r="A4" s="4" t="inlineStr">
        <is>
          <t>Programul Regional Centru 2021–2027, Acțiunea 2.2</t>
        </is>
      </c>
      <c r="B4" s="24" t="inlineStr">
        <is>
          <t>https://ccibv.ro/finantari-programul-regional-centru-2021-2027-prioritatea-2-o-regiune-digitala-actiunea-2-2-intreprinderi-digitale-pentru-o-economie-avansata-relansare-2026/</t>
        </is>
      </c>
    </row>
    <row r="5">
      <c r="A5" s="4" t="inlineStr">
        <is>
          <t>GINOP Plusz-1.4.5-25 (Nemzeti Bajnokok kombinált hitelprogram)</t>
        </is>
      </c>
      <c r="B5" s="24" t="inlineStr">
        <is>
          <t>https://www.palyazat.gov.hu/programok/szechenyi-terv-plusz/ginop-plusz/ginop_plusz-1.4.5-25/alapadatok</t>
        </is>
      </c>
    </row>
    <row r="6">
      <c r="A6" s="4" t="inlineStr">
        <is>
          <t>Inovačné poukážky na robotizáciu a automatizáciu v priemysle (SIEA)</t>
        </is>
      </c>
      <c r="B6" s="24" t="inlineStr">
        <is>
          <t>https://www.siea.sk/firmy-mozu-ziskat-30-000-eur-na-robotizaciu-a-technologicky-rozvoj-v-novej-vyzve/</t>
        </is>
      </c>
    </row>
    <row r="7">
      <c r="A7" s="4" t="inlineStr">
        <is>
          <t>ПКИП BG16RFPR001-1.008 „Въвеждане на технологии от областта на Индустрия 4.0“</t>
        </is>
      </c>
      <c r="B7" s="24" t="inlineStr">
        <is>
          <t>https://www.mig.government.bg/programa-konkurentosposobnost-i-inovaczii-v-predpriyatiyata/novini-proczeduri-pkip/vavezhdane-na-tehnologii-ot-oblastta-na-industriya-4-0-v-predpriyatiyata/</t>
        </is>
      </c>
    </row>
    <row r="8">
      <c r="A8" s="4" t="inlineStr">
        <is>
          <t>P4D – Spodbude za digitalno transformacijo MSP</t>
        </is>
      </c>
      <c r="B8" s="24" t="inlineStr">
        <is>
          <t>https://www.podjetniskisklad.si/en/p4d-2025-incentives-for-the-digital-transformation-of-smes/</t>
        </is>
      </c>
    </row>
    <row r="9">
      <c r="A9" s="4" t="inlineStr">
        <is>
          <t>Eurostat lc_lci_lev — labour cost levels</t>
        </is>
      </c>
      <c r="B9" s="24" t="inlineStr">
        <is>
          <t>https://ec.europa.eu/eurostat/databrowser/view/lc_lci_lev/default/table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2026-09-22T16:11:24Z</dcterms:created>
  <dcterms:modified xmlns:dcterms="http://purl.org/dc/terms/" xmlns:xsi="http://www.w3.org/2001/XMLSchema-instance" xsi:type="dcterms:W3CDTF">2026-09-22T16:11:24Z</dcterms:modified>
</cp:coreProperties>
</file>